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130" activeTab="0"/>
  </bookViews>
  <sheets>
    <sheet name="ปร.4" sheetId="1" r:id="rId1"/>
    <sheet name="ปร.5" sheetId="2" r:id="rId2"/>
    <sheet name="ปร. 6" sheetId="3" r:id="rId3"/>
  </sheets>
  <definedNames>
    <definedName name="_xlfn.BAHTTEXT" hidden="1">#NAME?</definedName>
    <definedName name="PRINT_AREA_MI">#REF!</definedName>
    <definedName name="_xlnm.Print_Titles" localSheetId="0">'ปร.4'!$1:$6</definedName>
  </definedNames>
  <calcPr fullCalcOnLoad="1"/>
</workbook>
</file>

<file path=xl/sharedStrings.xml><?xml version="1.0" encoding="utf-8"?>
<sst xmlns="http://schemas.openxmlformats.org/spreadsheetml/2006/main" count="1123" uniqueCount="534">
  <si>
    <t>แบบ ปร.6 แผ่นที่ 1/1</t>
  </si>
  <si>
    <t>แบบสรุปราคากลางงานก่อสร้างอาคาร</t>
  </si>
  <si>
    <t>สถานที่ก่อสร้าง</t>
  </si>
  <si>
    <t xml:space="preserve">ชื่อโครงการ/งานก่อสร้าง </t>
  </si>
  <si>
    <t>มหาวิทยาลัยเทคโนโลยีราชมงคลกรุงเทพ (เทคนิคกรุงเทพ)</t>
  </si>
  <si>
    <t xml:space="preserve">แบบเลขที่ </t>
  </si>
  <si>
    <t>หน่วยงานเจ้าของโครงการ/งานก่อสร้าง</t>
  </si>
  <si>
    <t xml:space="preserve">แบบ ปร.4 และ ปร.5 ที่แนบ มีจำนวน </t>
  </si>
  <si>
    <t>ชุด</t>
  </si>
  <si>
    <t>หน่วย : บาท</t>
  </si>
  <si>
    <t>ลำดับที่</t>
  </si>
  <si>
    <t>รายการ</t>
  </si>
  <si>
    <t>หมายเหตุ</t>
  </si>
  <si>
    <t>ค่าก่อสร้าง</t>
  </si>
  <si>
    <t>คณะกรรมการกำหนดราคากลาง</t>
  </si>
  <si>
    <t>1.</t>
  </si>
  <si>
    <t xml:space="preserve">   </t>
  </si>
  <si>
    <t>2.</t>
  </si>
  <si>
    <t>3.</t>
  </si>
  <si>
    <t>4.</t>
  </si>
  <si>
    <t>(</t>
  </si>
  <si>
    <t>)</t>
  </si>
  <si>
    <r>
      <rPr>
        <b/>
        <sz val="16"/>
        <color indexed="8"/>
        <rFont val="Symbol"/>
        <family val="1"/>
      </rPr>
      <t>\</t>
    </r>
    <r>
      <rPr>
        <b/>
        <sz val="16"/>
        <color indexed="8"/>
        <rFont val="TH SarabunPSK"/>
        <family val="2"/>
      </rPr>
      <t xml:space="preserve"> รวมราคาค่าก่อสร้างทั้งโครงการเป็นเงินทั้งสิ้น</t>
    </r>
  </si>
  <si>
    <t>ส่วนราชการ มหาวิทยาลัยเทคโนโลยีราชมงคลกรุงเทพ</t>
  </si>
  <si>
    <t>คณะกรรมการจัดทำแบบรูปและรายการ</t>
  </si>
  <si>
    <t>ปร.4</t>
  </si>
  <si>
    <t>จำนวน</t>
  </si>
  <si>
    <t>แผ่น</t>
  </si>
  <si>
    <t>ประมาณราคาเมื่อวันที่</t>
  </si>
  <si>
    <t>เงื่อนไข</t>
  </si>
  <si>
    <t>เงินล่วงหน้าจ่าย….……</t>
  </si>
  <si>
    <t>เงินประกันผลงานหัก..…</t>
  </si>
  <si>
    <t>ดอกเบี้ยเงินกู้……….…..</t>
  </si>
  <si>
    <t>ค่าภาษีมูลค่าเพิ่ม………</t>
  </si>
  <si>
    <t>สรุป</t>
  </si>
  <si>
    <t>รวมค่าก่อสร้างเป็นเงินทั้งสิ้น</t>
  </si>
  <si>
    <t>ตารางเมตร</t>
  </si>
  <si>
    <t xml:space="preserve">ไม่ใช้สัญญาแบบปรับราคา </t>
  </si>
  <si>
    <t>แบบ ปร.5 (ก)</t>
  </si>
  <si>
    <t>แบบสรุปค่าก่อสร้าง</t>
  </si>
  <si>
    <t>ค่าวัสดุและค่าแรงงาน</t>
  </si>
  <si>
    <t>(บาท)</t>
  </si>
  <si>
    <t>Factor F</t>
  </si>
  <si>
    <t>รวมค่าก่อสร้าง</t>
  </si>
  <si>
    <t>บาท/ตารางเมตร</t>
  </si>
  <si>
    <r>
      <t xml:space="preserve">* </t>
    </r>
    <r>
      <rPr>
        <b/>
        <sz val="14"/>
        <color indexed="8"/>
        <rFont val="TH SarabunPSK"/>
        <family val="2"/>
      </rPr>
      <t>ประเภท</t>
    </r>
  </si>
  <si>
    <r>
      <t xml:space="preserve">* </t>
    </r>
    <r>
      <rPr>
        <b/>
        <sz val="14"/>
        <color indexed="8"/>
        <rFont val="TH SarabunPSK"/>
        <family val="2"/>
      </rPr>
      <t>เจ้าของอาคาร</t>
    </r>
  </si>
  <si>
    <r>
      <t xml:space="preserve">* </t>
    </r>
    <r>
      <rPr>
        <b/>
        <sz val="14"/>
        <color indexed="8"/>
        <rFont val="TH SarabunPSK"/>
        <family val="2"/>
      </rPr>
      <t>สถานที่ก่อสร้าง</t>
    </r>
  </si>
  <si>
    <r>
      <t xml:space="preserve">* </t>
    </r>
    <r>
      <rPr>
        <b/>
        <sz val="14"/>
        <color indexed="8"/>
        <rFont val="TH SarabunPSK"/>
        <family val="2"/>
      </rPr>
      <t>หน่วยงานออกแบบแปลนและรายการ</t>
    </r>
  </si>
  <si>
    <r>
      <t xml:space="preserve">* </t>
    </r>
    <r>
      <rPr>
        <b/>
        <sz val="14"/>
        <color indexed="8"/>
        <rFont val="TH SarabunPSK"/>
        <family val="2"/>
      </rPr>
      <t>แบบเลขที่</t>
    </r>
  </si>
  <si>
    <r>
      <t xml:space="preserve">* </t>
    </r>
    <r>
      <rPr>
        <b/>
        <sz val="14"/>
        <color indexed="8"/>
        <rFont val="TH SarabunPSK"/>
        <family val="2"/>
      </rPr>
      <t>ประมาณราคาตามแบบ</t>
    </r>
  </si>
  <si>
    <r>
      <t xml:space="preserve">* </t>
    </r>
    <r>
      <rPr>
        <sz val="14"/>
        <color indexed="8"/>
        <rFont val="TH SarabunPSK"/>
        <family val="2"/>
      </rPr>
      <t>ขนาดหรือเนื้อที่อาคาร</t>
    </r>
  </si>
  <si>
    <r>
      <t xml:space="preserve">* </t>
    </r>
    <r>
      <rPr>
        <sz val="14"/>
        <color indexed="8"/>
        <rFont val="TH SarabunPSK"/>
        <family val="2"/>
      </rPr>
      <t>เฉลี่ยราคาประมาณ</t>
    </r>
  </si>
  <si>
    <t xml:space="preserve">รายการเลขที่  </t>
  </si>
  <si>
    <t xml:space="preserve">                       (เทคนิคกรุงเทพฯ)</t>
  </si>
  <si>
    <t>หน่วย</t>
  </si>
  <si>
    <t>ราคาวัสดุ (บาท)</t>
  </si>
  <si>
    <t>ค่าแรงงาน (บาท)</t>
  </si>
  <si>
    <t>รวมค่าวัสดุ
และค่าแรงงาน (บาท)</t>
  </si>
  <si>
    <t>ราคาหน่วยละ</t>
  </si>
  <si>
    <t>จำนวนเงิน</t>
  </si>
  <si>
    <t>สรุปรายการก่อสร้าง-ปรับปรุง</t>
  </si>
  <si>
    <t>รวม</t>
  </si>
  <si>
    <t xml:space="preserve">1. ราคากลางงานก่อสร้าง ที่จัดทำครั้งนี้ เป็นราคาค่าก่อสร้างที่คำนวณหรือประเมินขึ้นตามหลักเกณฑ์และวิธีการที่คณะรัฐมนตรีกำหนดเพื่อใช้เป็นราคาอ้างอิงและพิจารณา    </t>
  </si>
  <si>
    <t xml:space="preserve">    ค่าก่อสร้างของผู้เสนอราคา</t>
  </si>
  <si>
    <t>2. เป็นหน้าที่ของผู้รับจ้างที่จะต้องถอดปริมาณตามแบบรูปและรายการ พร้อมจัดทำราคาค่าก่อสร้างเพื่อเสนองาน  หากพบข้อขัดแย้งหรือสงสัยประการใดให้ผู้รับจ้างทำหนังสือชี้แจง</t>
  </si>
  <si>
    <t xml:space="preserve">    ต่อคณะกรรมการกำหนดราคากลางของทางมหาวิทยาลัยฯ เป็นฝ่ายวินิจฉัย ถือเป็นที่สิ้นสุด</t>
  </si>
  <si>
    <t>รวมค่าวัสดุและค่าแรงงาน (เงินทุน)</t>
  </si>
  <si>
    <t>ตร.ม.</t>
  </si>
  <si>
    <t>1.2)</t>
  </si>
  <si>
    <t>งานอาคาร</t>
  </si>
  <si>
    <t>- หมวดงานรื้อถอนและงานโครงสร้าง</t>
  </si>
  <si>
    <t>- หมวดงานสุขภัณฑ์</t>
  </si>
  <si>
    <t>- หมวดงานระบบประปาและสุขาภิบาล</t>
  </si>
  <si>
    <t>- หมวดงานระบบไฟฟ้า</t>
  </si>
  <si>
    <t>สรุปรายการก่อสร้าง-ปรับปรุง (ต่อ)</t>
  </si>
  <si>
    <t>รื้อขนไป</t>
  </si>
  <si>
    <t>รื้อกอง</t>
  </si>
  <si>
    <t>เหมา</t>
  </si>
  <si>
    <t>บาน</t>
  </si>
  <si>
    <t>หมวดงานรื้อถอนและงานโครงสร้าง</t>
  </si>
  <si>
    <t>รวมหมวดงานรื้อถอนและงานโครงสร้าง</t>
  </si>
  <si>
    <t>1.3)</t>
  </si>
  <si>
    <t>หมวดงานสุขภัณฑ์</t>
  </si>
  <si>
    <t>รวมหมวดงานสุขภัณฑ์</t>
  </si>
  <si>
    <t>เส้น</t>
  </si>
  <si>
    <t>1.4)</t>
  </si>
  <si>
    <t>หมวดงานระบบประปาและสุขาภิบาล</t>
  </si>
  <si>
    <t>รวมหมวดงานระบบประปาและสุขาภิบาล</t>
  </si>
  <si>
    <t>จุด</t>
  </si>
  <si>
    <t>1.5)</t>
  </si>
  <si>
    <t>หมวดงานระบบไฟฟ้า</t>
  </si>
  <si>
    <t>เมตร</t>
  </si>
  <si>
    <t>รวมหมวดงานระบบไฟฟ้า</t>
  </si>
  <si>
    <t>2.2)</t>
  </si>
  <si>
    <t>2.3)</t>
  </si>
  <si>
    <t>2.4)</t>
  </si>
  <si>
    <t>2.5)</t>
  </si>
  <si>
    <t>3.1)</t>
  </si>
  <si>
    <t>3.2)</t>
  </si>
  <si>
    <t>3.5)</t>
  </si>
  <si>
    <t>3.4)</t>
  </si>
  <si>
    <t>3.3)</t>
  </si>
  <si>
    <t>4.1)</t>
  </si>
  <si>
    <t>4.2)</t>
  </si>
  <si>
    <t>4.3)</t>
  </si>
  <si>
    <t>4.4)</t>
  </si>
  <si>
    <t>4.5)</t>
  </si>
  <si>
    <t>5.1)</t>
  </si>
  <si>
    <t>5.2)</t>
  </si>
  <si>
    <t>5.4)</t>
  </si>
  <si>
    <t>5.5)</t>
  </si>
  <si>
    <t>6.1)</t>
  </si>
  <si>
    <t>6.2)</t>
  </si>
  <si>
    <t>6.3)</t>
  </si>
  <si>
    <t>6.4)</t>
  </si>
  <si>
    <t>6.5)</t>
  </si>
  <si>
    <t xml:space="preserve">แบบเลขที่  </t>
  </si>
  <si>
    <t>งานปรับปรุงห้องน้ำหญิง ชั้น 9  และชั้น 10</t>
  </si>
  <si>
    <t>งานปรับปรุงห้องน้ำชาย ชั้น 9  และชั้น 10</t>
  </si>
  <si>
    <t>งานปรับปรุงห้องน้ำหญิง ชั้น 6</t>
  </si>
  <si>
    <t>งานปรับปรุงห้องน้ำชาย ชั้น 6</t>
  </si>
  <si>
    <t>งานปรับปรุงห้องน้ำหญิง ชั้น 9 และชั้น 10</t>
  </si>
  <si>
    <t>1.1.1) งานรื้อถอนดวงโคมพร้อมสายไฟฟ้าและสวิทช์ควบคุม</t>
  </si>
  <si>
    <t>1.1.3) งานรื้อถอนกระจกเงา</t>
  </si>
  <si>
    <t>1.1.4) งานรื้อถอนผนังกั้นห้องน้ำสำเร็จรูป</t>
  </si>
  <si>
    <t>1.1.5) งานรื้อถอนประตูพร้อมวงกบ 1 บาน (บานเปิดเดี่ยว)</t>
  </si>
  <si>
    <t>1.1.7) งานรื้อถอนเคาน์เตอร์อ่างล้างหน้า ค.ส.ล.</t>
  </si>
  <si>
    <t>1.1.9) งานรื้อถอนกระเบื้องปูพื้น</t>
  </si>
  <si>
    <t>1.1.10) งานรื้อถอนระบบท่อสุขาภิบาลที่มีการรั่วซีม</t>
  </si>
  <si>
    <t>1.1.11) งานปรับพื้นผิวพร้อมกับซ่อมแซมส่วนที่มีการรั่วซึม</t>
  </si>
  <si>
    <t>1.1.12) งานทำ RC Curb พร้อมระบบกันซึมโดยรอบห้อง</t>
  </si>
  <si>
    <t>1.1.15) งานหล่อคอนกรีตเสริมเหล็กเคาน์เตอร์อ่างล้างหน้า</t>
  </si>
  <si>
    <t>1.1.16) งานเสาเอ็น-ทับหลัง</t>
  </si>
  <si>
    <t>1.1.17) งานก่ออิฐมอญครึ่งแผ่น</t>
  </si>
  <si>
    <t>1.1.18) งานฉาบผนัง</t>
  </si>
  <si>
    <t>หมวดงานสถาปัตยกรรม</t>
  </si>
  <si>
    <t>- หมวดงานสถาปัตยกรรม</t>
  </si>
  <si>
    <t>กก</t>
  </si>
  <si>
    <t>รวมหมวดงานสถาปัตยกรรม</t>
  </si>
  <si>
    <t>1.3.1) โถส้วมชักโครก แบบหม้อน้ำ ชนิดนั่งราบ พร้อมอุปกรณ์</t>
  </si>
  <si>
    <t>1.3.2) สายชำระพร้อมที่แขวนและอุปกรณ์ครบชุด</t>
  </si>
  <si>
    <t>1.3.3) ที่ใส่กระดาษชำระ</t>
  </si>
  <si>
    <t>1.3.4) อ่างล้างหน้าแบบวางบนเคาน์เตอร์</t>
  </si>
  <si>
    <t>1.3.5) ก๊อกเดี่ยวอ่างล้างหน้า</t>
  </si>
  <si>
    <t>1.3.6) สะดืออ่างล้างหน้าแบบกด (ใหญ่)</t>
  </si>
  <si>
    <t>1.3.7) ท่อน้ำทิ้งสำหรับอ่างล้างหน้า</t>
  </si>
  <si>
    <t>1.3.8) โถปัสสาวะชาย</t>
  </si>
  <si>
    <t>1.3.9)  ฟลัชวาล์ว</t>
  </si>
  <si>
    <t>1.3.10) ตะแกรงดักกลิ่นรูระบายน้ำ</t>
  </si>
  <si>
    <t>1.3.11) ก๊อกเดี่ยวติดผนัง</t>
  </si>
  <si>
    <t>1.3.12) สต๊อปวาล์ว</t>
  </si>
  <si>
    <t>1.3.13) สายน้ำดี พีวีซี ขาว/ใส</t>
  </si>
  <si>
    <t>งานปรับปรุงห้องน้ำชาย ชั้น 9 และชั้น 10</t>
  </si>
  <si>
    <t>2.1.1) งานรื้อถอนดวงโคมพร้อมสายไฟฟ้าและสวิทช์ควบคุม</t>
  </si>
  <si>
    <t>2.1.3) งานรื้อถอนกระจกเงา</t>
  </si>
  <si>
    <t>2.1.4) งานรื้อถอนผนังกั้นห้องน้ำสำเร็จรูป</t>
  </si>
  <si>
    <t>2.1.5) งานรื้อถอนประตูพร้อมวงกบ 1 บาน (บานเปิดเดี่ยว)</t>
  </si>
  <si>
    <t>2.1.7) งานรื้อถอนเคาน์เตอร์อ่างล้างหน้า ค.ส.ล.</t>
  </si>
  <si>
    <t>1.1.8) งานรื้อถอนกระเบื้องปูผนัง</t>
  </si>
  <si>
    <t>2.1.8) งานรื้อถอนกระเบื้องปูผนัง</t>
  </si>
  <si>
    <t>2.1.9) งานรื้อถอนกระเบื้องปูพื้น</t>
  </si>
  <si>
    <t>2.1.10) งานรื้อถอนระบบท่อสุขาภิบาลที่มีการรั่วซีม</t>
  </si>
  <si>
    <t>2.1.12) งานทำ RC Curb พร้อมระบบกันซึมโดยรอบห้อง</t>
  </si>
  <si>
    <t>2.1.14)  งานรื้อถอนหน้าต่างช่องแสง</t>
  </si>
  <si>
    <t>2.1.15) งานหล่อคอนกรีตเสริมเหล็กเคาน์เตอร์อ่างล้างหน้า</t>
  </si>
  <si>
    <t>2.1.16) งานเสาเอ็น-ทับหลัง</t>
  </si>
  <si>
    <t>2.1.17) งานก่ออิฐมอญครึ่งแผ่น</t>
  </si>
  <si>
    <t>2.1.18) งานฉาบผนัง</t>
  </si>
  <si>
    <t>2.1.19)  งานเจาะพื้นสำหรับโถส้วมแบบนั่งราบ (4 นิ้ว)</t>
  </si>
  <si>
    <t>2.1.20)  งานเจาะพื้นสำหรับระบายน้ำที่พื้น (2 นิ้ว)</t>
  </si>
  <si>
    <t>2.1.11) ทำร่องน้ำพร้อมปรับพื้น/ซ่อมแซมส่วนที่มีการรั่วซึม</t>
  </si>
  <si>
    <t>2.3.1) โถส้วมชักโครก แบบหม้อน้ำ ชนิดนั่งราบ พร้อมอุปกรณ์</t>
  </si>
  <si>
    <t>2.3.2) สายชำระพร้อมที่แขวนและอุปกรณ์ครบชุด</t>
  </si>
  <si>
    <t>2.3.3) ที่ใส่กระดาษชำระ</t>
  </si>
  <si>
    <t>2.3.4) อ่างล้างหน้าแบบวางบนเคาน์เตอร์</t>
  </si>
  <si>
    <t>2.3.5) ก๊อกเดี่ยวอ่างล้างหน้า</t>
  </si>
  <si>
    <t>2.3.6) สะดืออ่างล้างหน้าแบบกด (ใหญ่)</t>
  </si>
  <si>
    <t>2.3.7) ท่อน้ำทิ้งสำหรับอ่างล้างหน้า</t>
  </si>
  <si>
    <t>2.3.8) โถปัสสาวะชาย</t>
  </si>
  <si>
    <t>2.3.9)  ท่อน้ำทิ้งโถปัสสาวะชาย</t>
  </si>
  <si>
    <t>2.3.10)  ฟลัชวาล์ว</t>
  </si>
  <si>
    <t>2.3.11) ตะแกรงดักกลิ่นรูระบายน้ำ</t>
  </si>
  <si>
    <t>2.3.12) ก๊อกเดี่ยวติดผนัง</t>
  </si>
  <si>
    <t>2.3.13) สต๊อปวาล์ว</t>
  </si>
  <si>
    <t>2.3.14) สายน้ำดี พีวีซี ขาว/ใส</t>
  </si>
  <si>
    <t>งานปรับปรุงห้องน้ำหญิง ชั้น 7 และชั้น 8</t>
  </si>
  <si>
    <t>หนา 15 ซม.</t>
  </si>
  <si>
    <t>1.1.21) งานรื้อทุบผนังก่ออิฐเดิม</t>
  </si>
  <si>
    <t>2.1.21) งานรื้อทุบผนังก่ออิฐเดิม</t>
  </si>
  <si>
    <t>3.1.1) งานรื้อถอนดวงโคมพร้อมสายไฟฟ้าและสวิทช์ควบคุม</t>
  </si>
  <si>
    <t>3.1.3) งานรื้อถอนกระจกเงา</t>
  </si>
  <si>
    <t>3.1.4) งานรื้อถอนผนังกั้นห้องน้ำสำเร็จรูป</t>
  </si>
  <si>
    <t>3.1.5) งานรื้อถอนประตูพร้อมวงกบ 1 บาน (บานเปิดเดี่ยว)</t>
  </si>
  <si>
    <t>3.1.7) งานรื้อถอนเคาน์เตอร์อ่างล้างหน้า ค.ส.ล.</t>
  </si>
  <si>
    <t>3.1.8) งานรื้อถอนกระเบื้องปูผนัง</t>
  </si>
  <si>
    <t>3.1.9) งานรื้อถอนกระเบื้องปูพื้น</t>
  </si>
  <si>
    <t>3.1.10) งานรื้อถอนระบบท่อสุขาภิบาลที่มีการรั่วซีม</t>
  </si>
  <si>
    <t>3.1.11) งานปรับพื้นผิวพร้อมกับซ่อมแซมส่วนที่มีการรั่วซึม</t>
  </si>
  <si>
    <t>3.1.12) งานทำ RC Curb พร้อมระบบกันซึมโดยรอบห้อง</t>
  </si>
  <si>
    <t>3.1.14)  งานรื้อถอนหน้าต่างช่องแสง</t>
  </si>
  <si>
    <t>3.1.15) งานหล่อคอนกรีตเสริมเหล็กเคาน์เตอร์อ่างล้างหน้า</t>
  </si>
  <si>
    <t>3.1.16) งานเสาเอ็น-ทับหลัง</t>
  </si>
  <si>
    <t>3.1.17) งานก่ออิฐมอญครึ่งแผ่น</t>
  </si>
  <si>
    <t>3.1.18) งานฉาบผนัง</t>
  </si>
  <si>
    <t>3.1.19)  งานเจาะพื้นสำหรับโถส้วมแบบนั่งราบ (4 นิ้ว)</t>
  </si>
  <si>
    <t>3.1.20)  งานเจาะพื้นสำหรับระบายน้ำที่พื้น (2 นิ้ว)</t>
  </si>
  <si>
    <t>3.1.21) งานรื้อทุบผนังก่ออิฐเดิม</t>
  </si>
  <si>
    <t xml:space="preserve">3.2.2) ช่อง Service ฝ้าเพดานสำเร็จรูป </t>
  </si>
  <si>
    <t>3.2.13) ประตู WD1</t>
  </si>
  <si>
    <t>3.2.14) ประตู AD</t>
  </si>
  <si>
    <t>3.2.15) หน้าต่าง AW1</t>
  </si>
  <si>
    <t>3.2.16) หินเทียมสีขาว (ความหนาไม่น้อยกว่า 2 ซม.)</t>
  </si>
  <si>
    <t>3.2.17) ไม้อัดยางกันน้ำหนา 10 มม. สำหรับติดตั้งกระจก</t>
  </si>
  <si>
    <t>3.2.18) ตะปู</t>
  </si>
  <si>
    <t>3.2.19) ฉากกั้นที่ปัสสาวะชายสำเร็จรูป</t>
  </si>
  <si>
    <t>3.3.1) โถส้วมชักโครก แบบหม้อน้ำ ชนิดนั่งราบ พร้อมอุปกรณ์</t>
  </si>
  <si>
    <t>3.3.2) สายชำระพร้อมที่แขวนและอุปกรณ์ครบชุด</t>
  </si>
  <si>
    <t>3.3.3) ที่ใส่กระดาษชำระ</t>
  </si>
  <si>
    <t>3.3.4) อ่างล้างหน้าแบบวางบนเคาน์เตอร์</t>
  </si>
  <si>
    <t>3.3.5) ก๊อกเดี่ยวอ่างล้างหน้า</t>
  </si>
  <si>
    <t>3.3.6) สะดืออ่างล้างหน้าแบบกด (ใหญ่)</t>
  </si>
  <si>
    <t>3.3.7) ท่อน้ำทิ้งสำหรับอ่างล้างหน้า</t>
  </si>
  <si>
    <t>3.3.8) โถปัสสาวะชาย</t>
  </si>
  <si>
    <t>3.3.9)  ฟลัชวาล์ว</t>
  </si>
  <si>
    <t>3.3.10) ตะแกรงดักกลิ่นรูระบายน้ำ</t>
  </si>
  <si>
    <t>3.3.11) ก๊อกเดี่ยวติดผนัง</t>
  </si>
  <si>
    <t>3.3.12) สต๊อปวาล์ว</t>
  </si>
  <si>
    <t>3.3.13) สายน้ำดี พีวีซี ขาว/ใส</t>
  </si>
  <si>
    <t>4.1.1) งานรื้อถอนดวงโคมพร้อมสายไฟฟ้าและสวิทช์ควบคุม</t>
  </si>
  <si>
    <t>4.1.3) งานรื้อถอนกระจกเงา</t>
  </si>
  <si>
    <t>4.1.4) งานรื้อถอนผนังกั้นห้องน้ำสำเร็จรูป</t>
  </si>
  <si>
    <t>4.1.5) งานรื้อถอนประตูพร้อมวงกบ 1 บาน (บานเปิดเดี่ยว)</t>
  </si>
  <si>
    <t>4.1.6) งานรื้อถอนสุขภัณฑ์ (โถส้วม/โถปัสสาวะชาย/อ่างล้างหน้า)</t>
  </si>
  <si>
    <t>4.1.7) งานรื้อถอนเคาน์เตอร์อ่างล้างหน้า ค.ส.ล.</t>
  </si>
  <si>
    <t>4.1.8) งานรื้อถอนกระเบื้องปูผนัง</t>
  </si>
  <si>
    <t>4.1.9) งานรื้อถอนกระเบื้องปูพื้น</t>
  </si>
  <si>
    <t>4.1.10) งานรื้อถอนระบบท่อสุขาภิบาลที่มีการรั่วซีม</t>
  </si>
  <si>
    <t>4.1.11) ทำร่องน้ำพร้อมปรับพื้น/ซ่อมแซมส่วนที่มีการรั่วซึม</t>
  </si>
  <si>
    <t>4.1.12) งานทำ RC Curb พร้อมระบบกันซึมโดยรอบห้อง</t>
  </si>
  <si>
    <t>4.1.14)  งานรื้อถอนหน้าต่างช่องแสง</t>
  </si>
  <si>
    <t>4.1.15) งานหล่อคอนกรีตเสริมเหล็กเคาน์เตอร์อ่างล้างหน้า</t>
  </si>
  <si>
    <t>4.1.16) งานเสาเอ็น-ทับหลัง</t>
  </si>
  <si>
    <t>4.1.17) งานก่ออิฐมอญครึ่งแผ่น</t>
  </si>
  <si>
    <t>4.1.18) งานฉาบผนัง</t>
  </si>
  <si>
    <t>4.1.19)  งานเจาะพื้นสำหรับโถส้วมแบบนั่งราบ (4 นิ้ว)</t>
  </si>
  <si>
    <t>4.1.20)  งานเจาะพื้นสำหรับระบายน้ำที่พื้น (2 นิ้ว)</t>
  </si>
  <si>
    <t>4.1.21) งานรื้อทุบผนังก่ออิฐเดิม</t>
  </si>
  <si>
    <t>4.2.13) ประตู WD1</t>
  </si>
  <si>
    <t>4.2.14) ประตู AD</t>
  </si>
  <si>
    <t>4.2.15) หน้าต่าง AW1</t>
  </si>
  <si>
    <t>4.2.16) หินเทียมสีขาว (ความหนาไม่น้อยกว่า 2 ซม.)</t>
  </si>
  <si>
    <t>4.2.17) ไม้อัดยางกันน้ำหนา 10 มม. สำหรับติดตั้งกระจก</t>
  </si>
  <si>
    <t>4.2.18) ตะปู</t>
  </si>
  <si>
    <t>4.2.19) ฉากกั้นที่ปัสสาวะชายสำเร็จรูป</t>
  </si>
  <si>
    <t>4.3.1) โถส้วมชักโครก แบบหม้อน้ำ ชนิดนั่งราบ พร้อมอุปกรณ์</t>
  </si>
  <si>
    <t>4.3.2) สายชำระพร้อมที่แขวนและอุปกรณ์ครบชุด</t>
  </si>
  <si>
    <t>4.3.3) ที่ใส่กระดาษชำระ</t>
  </si>
  <si>
    <t>4.3.4) อ่างล้างหน้าแบบวางบนเคาน์เตอร์</t>
  </si>
  <si>
    <t>4.3.5) ก๊อกเดี่ยวอ่างล้างหน้า</t>
  </si>
  <si>
    <t>4.3.6) สะดืออ่างล้างหน้าแบบกด (ใหญ่)</t>
  </si>
  <si>
    <t>4.3.7) ท่อน้ำทิ้งสำหรับอ่างล้างหน้า</t>
  </si>
  <si>
    <t>4.3.8) โถปัสสาวะชาย</t>
  </si>
  <si>
    <t>4.3.9)  ท่อน้ำทิ้งโถปัสสาวะชาย</t>
  </si>
  <si>
    <t>4.3.10)  ฟลัชวาล์ว</t>
  </si>
  <si>
    <t>4.3.11) ตะแกรงดักกลิ่นรูระบายน้ำ</t>
  </si>
  <si>
    <t>4.3.12) ก๊อกเดี่ยวติดผนัง</t>
  </si>
  <si>
    <t>4.3.13) สต๊อปวาล์ว</t>
  </si>
  <si>
    <t>4.3.14) สายน้ำดี พีวีซี ขาว/ใส</t>
  </si>
  <si>
    <t>5.1.1) งานรื้อถอนดวงโคมพร้อมสายไฟฟ้าและสวิทช์ควบคุม</t>
  </si>
  <si>
    <t>5.1.3) งานรื้อถอนกระจกเงา</t>
  </si>
  <si>
    <t>5.1.4) งานรื้อถอนผนังกั้นห้องน้ำสำเร็จรูป</t>
  </si>
  <si>
    <t>5.1.5) งานรื้อถอนประตูพร้อมวงกบ 1 บาน (บานเปิดเดี่ยว)</t>
  </si>
  <si>
    <t>5.1.6) งานรื้อถอนสุขภัณฑ์ (โถส้วม-อ่างล้างหน้า) และอุปกรณ์</t>
  </si>
  <si>
    <t>5.1.7) งานรื้อถอนเคาน์เตอร์อ่างล้างหน้า ค.ส.ล.</t>
  </si>
  <si>
    <t>5.1.8) งานรื้อถอนกระเบื้องปูผนัง</t>
  </si>
  <si>
    <t>5.1.9) งานรื้อถอนกระเบื้องปูพื้น</t>
  </si>
  <si>
    <t>5.1.10) งานรื้อถอนระบบท่อสุขาภิบาลที่มีการรั่วซีม</t>
  </si>
  <si>
    <t>5.1.11) งานปรับพื้นผิวพร้อมกับซ่อมแซมส่วนที่มีการรั่วซึม</t>
  </si>
  <si>
    <t>5.1.12) งานทำ RC Curb พร้อมระบบกันซึมโดยรอบห้อง</t>
  </si>
  <si>
    <t>5.1.14)  งานรื้อถอนหน้าต่างช่องแสง</t>
  </si>
  <si>
    <t>5.1.15) งานหล่อคอนกรีตเสริมเหล็กเคาน์เตอร์อ่างล้างหน้า</t>
  </si>
  <si>
    <t>5.1.16) งานเสาเอ็น-ทับหลัง</t>
  </si>
  <si>
    <t>5.1.17) งานก่ออิฐมอญครึ่งแผ่น</t>
  </si>
  <si>
    <t>5.1.18) งานฉาบผนัง</t>
  </si>
  <si>
    <t>5.1.19)  งานเจาะพื้นสำหรับโถส้วมแบบนั่งราบ (4 นิ้ว)</t>
  </si>
  <si>
    <t>5.1.20)  งานเจาะพื้นสำหรับระบายน้ำที่พื้น (2 นิ้ว)</t>
  </si>
  <si>
    <t>5.1.21) งานรื้อทุบผนังก่ออิฐเดิม</t>
  </si>
  <si>
    <t xml:space="preserve">5.2.2) ช่อง Service ฝ้าเพดานสำเร็จรูป </t>
  </si>
  <si>
    <t>5.2.13) ประตู WD1</t>
  </si>
  <si>
    <t>5.2.14) ประตู AD</t>
  </si>
  <si>
    <t>5.2.15) หน้าต่าง AW1</t>
  </si>
  <si>
    <t>5.2.17) ไม้อัดยางกันน้ำหนา 10 มม. สำหรับติดตั้งกระจก</t>
  </si>
  <si>
    <t>5.2.18) ตะปู</t>
  </si>
  <si>
    <t>5.2.19) ฉากกั้นที่ปัสสาวะชายสำเร็จรูป</t>
  </si>
  <si>
    <t>5.2.16) หินแกรนิตดำแอฟริกา (ความหนาไม่น้อยกว่า 2 ซม.)</t>
  </si>
  <si>
    <t>5.3.1) โถส้วมชักโครก แบบหม้อน้ำ ชนิดนั่งราบ พร้อมอุปกรณ์</t>
  </si>
  <si>
    <t>5.3.2) สายชำระพร้อมที่แขวนและอุปกรณ์ครบชุด</t>
  </si>
  <si>
    <t>5.3.3) ที่ใส่กระดาษชำระ</t>
  </si>
  <si>
    <t>5.3.4) อ่างล้างหน้าแบบวางบนเคาน์เตอร์</t>
  </si>
  <si>
    <t>5.3.5) ก๊อกเดี่ยวอ่างล้างหน้า</t>
  </si>
  <si>
    <t>5.3.6) สะดืออ่างล้างหน้าแบบกด (ใหญ่)</t>
  </si>
  <si>
    <t>5.3.7) ท่อน้ำทิ้งสำหรับอ่างล้างหน้า</t>
  </si>
  <si>
    <t>5.3.8) โถปัสสาวะชาย</t>
  </si>
  <si>
    <t>5.3.9)  ฟลัชวาล์ว</t>
  </si>
  <si>
    <t>5.3.10) ตะแกรงดักกลิ่นรูระบายน้ำ</t>
  </si>
  <si>
    <t>5.3.11) ก๊อกเดี่ยวติดผนัง</t>
  </si>
  <si>
    <t>5.3.12) สต๊อปวาล์ว</t>
  </si>
  <si>
    <t>5.3.13) สายน้ำดี พีวีซี ขาว/ใส</t>
  </si>
  <si>
    <t>6.1.1) งานรื้อถอนดวงโคมพร้อมสายไฟฟ้าและสวิทช์ควบคุม</t>
  </si>
  <si>
    <t>6.1.3) งานรื้อถอนกระจกเงา</t>
  </si>
  <si>
    <t>6.1.4) งานรื้อถอนผนังกั้นห้องน้ำสำเร็จรูป</t>
  </si>
  <si>
    <t>6.1.5) งานรื้อถอนประตูพร้อมวงกบ 1 บาน (บานเปิดเดี่ยว)</t>
  </si>
  <si>
    <t>6.1.6) งานรื้อถอนสุขภัณฑ์ (โถส้วม/โถปัสสาวะชาย/อ่างล้างหน้า)</t>
  </si>
  <si>
    <t>6.1.7) งานรื้อถอนเคาน์เตอร์อ่างล้างหน้า ค.ส.ล.</t>
  </si>
  <si>
    <t>6.1.8) งานรื้อถอนกระเบื้องปูผนัง</t>
  </si>
  <si>
    <t>6.1.9) งานรื้อถอนกระเบื้องปูพื้น</t>
  </si>
  <si>
    <t>6.1.10) งานรื้อถอนระบบท่อสุขาภิบาลที่มีการรั่วซีม</t>
  </si>
  <si>
    <t>6.1.11) ทำร่องน้ำพร้อมปรับพื้น/ซ่อมแซมส่วนที่มีการรั่วซึม</t>
  </si>
  <si>
    <t>6.1.12) งานทำ RC Curb พร้อมระบบกันซึมโดยรอบห้อง</t>
  </si>
  <si>
    <t>6.1.14)  งานรื้อถอนหน้าต่างช่องแสง</t>
  </si>
  <si>
    <t>6.1.15) งานหล่อคอนกรีตเสริมเหล็กเคาน์เตอร์อ่างล้างหน้า</t>
  </si>
  <si>
    <t>6.1.16) งานเสาเอ็น-ทับหลัง</t>
  </si>
  <si>
    <t>6.1.17) งานก่ออิฐมอญครึ่งแผ่น</t>
  </si>
  <si>
    <t>6.1.18) งานฉาบผนัง</t>
  </si>
  <si>
    <t>6.1.19)  งานเจาะพื้นสำหรับโถส้วมแบบนั่งราบ (4 นิ้ว)</t>
  </si>
  <si>
    <t>6.1.20)  งานเจาะพื้นสำหรับระบายน้ำที่พื้น (2 นิ้ว)</t>
  </si>
  <si>
    <t>6.1.21) งานรื้อทุบผนังก่ออิฐเดิม</t>
  </si>
  <si>
    <t xml:space="preserve">6.2.2) ช่อง Service ฝ้าเพดานสำเร็จรูป </t>
  </si>
  <si>
    <t>6.2.13) ประตู WD1</t>
  </si>
  <si>
    <t>6.2.14) ประตู AD</t>
  </si>
  <si>
    <t>6.2.15) หน้าต่าง AW1</t>
  </si>
  <si>
    <t>6.2.17) ไม้อัดยางกันน้ำหนา 10 มม. สำหรับติดตั้งกระจก</t>
  </si>
  <si>
    <t>6.2.18) ตะปู</t>
  </si>
  <si>
    <t>6.2.19) ฉากกั้นที่ปัสสาวะชายสำเร็จรูป</t>
  </si>
  <si>
    <t>6.2.16) หินแกรนิตดำแอฟริกา (ความหนาไม่น้อยกว่า 2 ซม.)</t>
  </si>
  <si>
    <t>6.3.1) โถส้วมชักโครก แบบหม้อน้ำ ชนิดนั่งราบ พร้อมอุปกรณ์</t>
  </si>
  <si>
    <t>6.3.2) สายชำระพร้อมที่แขวนและอุปกรณ์ครบชุด</t>
  </si>
  <si>
    <t>6.3.3) ที่ใส่กระดาษชำระ</t>
  </si>
  <si>
    <t>6.3.4) อ่างล้างหน้าแบบวางบนเคาน์เตอร์</t>
  </si>
  <si>
    <t>6.3.5) ก๊อกเดี่ยวอ่างล้างหน้า</t>
  </si>
  <si>
    <t>6.3.6) สะดืออ่างล้างหน้าแบบกด (ใหญ่)</t>
  </si>
  <si>
    <t>6.3.7) ท่อน้ำทิ้งสำหรับอ่างล้างหน้า</t>
  </si>
  <si>
    <t>6.3.8) โถปัสสาวะชาย</t>
  </si>
  <si>
    <t>6.3.9)  ท่อน้ำทิ้งโถปัสสาวะชาย</t>
  </si>
  <si>
    <t>6.3.10)  ฟลัชวาล์ว</t>
  </si>
  <si>
    <t>6.3.11) ตะแกรงดักกลิ่นรูระบายน้ำ</t>
  </si>
  <si>
    <t>6.3.12) ก๊อกเดี่ยวติดผนัง</t>
  </si>
  <si>
    <t>6.3.13) สต๊อปวาล์ว</t>
  </si>
  <si>
    <t>6.3.14) สายน้ำดี พีวีซี ขาว/ใส</t>
  </si>
  <si>
    <t>1.1.19) งานเจาะพื้นสำหรับโถส้วมแบบนั่งราบ (4 นิ้ว)</t>
  </si>
  <si>
    <t>1.1.20) งานเจาะพื้นสำหรับระบายน้ำที่พื้น (2 นิ้ว)</t>
  </si>
  <si>
    <t>1.1.6) งานรื้อถอนสุขภัณฑ์ (โถส้วม-อ่างล้างหน้า) และอุปกรณ์</t>
  </si>
  <si>
    <t>1.1.2) งานรื้อถอนฝ้ายิปซั่มทีบาร์ (วัสดุแผ่นพร้อมโครงอลูมิเนียมทีบาร์)</t>
  </si>
  <si>
    <t>1.1.14) งานรื้อถอนหน้าต่างช่องแสง</t>
  </si>
  <si>
    <r>
      <t xml:space="preserve">สถานที่ก่อสร้าง    </t>
    </r>
    <r>
      <rPr>
        <sz val="12"/>
        <rFont val="TH SarabunPSK"/>
        <family val="2"/>
      </rPr>
      <t xml:space="preserve">มหาวิทยาลัยเทคโนโลยีราชมงคลกรุงเทพ </t>
    </r>
  </si>
  <si>
    <r>
      <t xml:space="preserve">ประมาณการโดย  </t>
    </r>
    <r>
      <rPr>
        <sz val="12"/>
        <rFont val="TH SarabunPSK"/>
        <family val="2"/>
      </rPr>
      <t>คณะกรรมการกำหนดราคากลาง</t>
    </r>
  </si>
  <si>
    <t>2.1.6) งานรื้อถอนสุขภัณฑ์ (โถส้วม/โถปัสสาวะชาย/อ่างล้างหน้า)</t>
  </si>
  <si>
    <t>3.1.6) งานรื้อถอนสุขภัณฑ์ (โถส้วม-อ่างล้างหน้า) และอุปกรณ์</t>
  </si>
  <si>
    <t xml:space="preserve">4.2.2) ช่อง Service ฝ้าเพดานสำเร็จรูป </t>
  </si>
  <si>
    <t>2.1.2) งานรื้อถอนฝ้ายิปซั่มทีบาร์ (วัสดุแผ่นพร้อมโครงอลูมิเนียมทีบาร์)</t>
  </si>
  <si>
    <t>4.1.2) งานรื้อถอนฝ้ายิปซั่มทีบาร์ (วัสดุแผ่นพร้อมโครงอลูมิเนียมทีบาร์)</t>
  </si>
  <si>
    <t>6.1.2) งานรื้อถอนฝ้ายิปซั่มทีบาร์ (วัสดุแผ่นพร้อมโครงอลูมิเนียมทีบาร์)</t>
  </si>
  <si>
    <t>5.1.2) งานรื้อถอนฝ้ายิปซั่มทีบาร์ (วัสดุแผ่นพร้อมโครงอลูมิเนียมทีบาร์)</t>
  </si>
  <si>
    <t>1.5.6) ปลั๊กไฟฟ้ากันน้ำ</t>
  </si>
  <si>
    <t>1.5.4) สวิทซ์เดี่ยว 16A, 250V พร้อมฝาครอบและอุปกรณ์</t>
  </si>
  <si>
    <t>1.5.5) พัดลมระบายอากาศติดเพดานพร้อมสวิทซ์แบบเรืองแสง</t>
  </si>
  <si>
    <t>ตัว</t>
  </si>
  <si>
    <t>1.5.7) สายไฟฟ้า ท่อร้อยสายไฟฟ้า พร้อมอุปกรณ์</t>
  </si>
  <si>
    <t>2.5.4) สวิทซ์เดี่ยว 16A, 250V พร้อมฝาครอบและอุปกรณ์</t>
  </si>
  <si>
    <t>2.5.5) พัดลมระบายอากาศติดเพดานพร้อมสวิทซ์แบบเรืองแสง</t>
  </si>
  <si>
    <t>2.5.6) ปลั๊กไฟฟ้ากันน้ำ</t>
  </si>
  <si>
    <t>2.5.7) สายไฟฟ้า ท่อร้อยสายไฟฟ้า พร้อมอุปกรณ์</t>
  </si>
  <si>
    <t>3.5.2) ดวงโคม Downlight หลอด LED</t>
  </si>
  <si>
    <t>3.5.3) โคมไฟผนัง Stainless พร้อมหลอดไฟ LED</t>
  </si>
  <si>
    <t>3.5.4) สวิทซ์เดี่ยว 16A, 250V พร้อมฝาครอบและอุปกรณ์</t>
  </si>
  <si>
    <t>3.5.5) พัดลมระบายอากาศติดเพดานพร้อมสวิทซ์แบบเรืองแสง</t>
  </si>
  <si>
    <t>3.5.6) ปลั๊กไฟฟ้ากันน้ำ</t>
  </si>
  <si>
    <t>3.5.7) สายไฟฟ้า ท่อร้อยสายไฟฟ้า พร้อมอุปกรณ์</t>
  </si>
  <si>
    <t>4.5.4) สวิทซ์เดี่ยว 16A, 250V พร้อมฝาครอบและอุปกรณ์</t>
  </si>
  <si>
    <t>4.5.5) พัดลมระบายอากาศติดเพดานพร้อมสวิทซ์แบบเรืองแสง</t>
  </si>
  <si>
    <t>4.5.6) ปลั๊กไฟฟ้ากันน้ำ</t>
  </si>
  <si>
    <t>4.5.7) สายไฟฟ้า ท่อร้อยสายไฟฟ้า พร้อมอุปกรณ์</t>
  </si>
  <si>
    <t>5.5.4) สวิทซ์เดี่ยว 16A, 250V พร้อมฝาครอบและอุปกรณ์</t>
  </si>
  <si>
    <t>5.5.5) พัดลมระบายอากาศติดเพดานพร้อมสวิทซ์แบบเรืองแสง</t>
  </si>
  <si>
    <t>5.5.6) ปลั๊กไฟฟ้ากันน้ำ</t>
  </si>
  <si>
    <t>5.5.7) สายไฟฟ้า ท่อร้อยสายไฟฟ้า พร้อมอุปกรณ์</t>
  </si>
  <si>
    <t>6.5.4) สวิทซ์เดี่ยว 16A, 250V พร้อมฝาครอบและอุปกรณ์</t>
  </si>
  <si>
    <t>6.5.5) พัดลมระบายอากาศติดเพดานพร้อมสวิทซ์แบบเรืองแสง</t>
  </si>
  <si>
    <t>6.5.6) ปลั๊กไฟฟ้ากันน้ำ</t>
  </si>
  <si>
    <t>6.5.7) สายไฟฟ้า ท่อร้อยสายไฟฟ้า พร้อมอุปกรณ์</t>
  </si>
  <si>
    <t>A1-00-A4-03</t>
  </si>
  <si>
    <r>
      <t xml:space="preserve">* </t>
    </r>
    <r>
      <rPr>
        <b/>
        <sz val="14"/>
        <color indexed="8"/>
        <rFont val="TH SarabunPSK"/>
        <family val="2"/>
      </rPr>
      <t>ประมาณราคาเมื่อวันที่</t>
    </r>
  </si>
  <si>
    <t>นายชนินทร์ สุวพรหม</t>
  </si>
  <si>
    <t>นายยุทธนา แก้วคำแจ้ง</t>
  </si>
  <si>
    <t>นายวิเชียร หทัยรัตน์ศิริ</t>
  </si>
  <si>
    <t>นางวิภาวดี โชติสิตานันท์</t>
  </si>
  <si>
    <t>คำนวณราคากลาง เมื่อวันที่</t>
  </si>
  <si>
    <t>กรรมการและเลขานุการ</t>
  </si>
  <si>
    <t>ประธานกรรมการ</t>
  </si>
  <si>
    <t>กรรมการ</t>
  </si>
  <si>
    <t>3.1.2) งานรื้อถอนฝ้ายิปซั่มทีบาร์ (วัสดุแผ่นพร้อมโครงอลูมิเนียมทีบาร์)</t>
  </si>
  <si>
    <t>1.2.1) งานฝ้าเพดาน C2 (Fiber Cement Board) กันชื้นฉาบเรียบรอยต่อพร้อมทาสี</t>
  </si>
  <si>
    <t xml:space="preserve">1.2.3) ช่อง Service ฝ้าเพดานสำเร็จรูป </t>
  </si>
  <si>
    <t>1.2.4) ผนัง 0 (ผนังเดิมซ่อมแซมแต่งผิวเรียบทาสีน้ำอะคลิลิค)</t>
  </si>
  <si>
    <t>1.2.5) ผนัง 1 (ผนังคอนกรีตมวลเบา ฉาบเรียบทาสีน้ำอะครีลิค)</t>
  </si>
  <si>
    <t>1.2.7) ผนัง 3 (ผนังห้องน้ำสำเร็จรูป)</t>
  </si>
  <si>
    <t>1.2.8) ผนัง 4 (ผนังปูกระเบื้องโมเสค โทนสีชมพู)</t>
  </si>
  <si>
    <t>1.2.9) ผนัง 5 (ผนังปูกระเบื้องโมเสค โทนสีเขียว)</t>
  </si>
  <si>
    <t>1.2.10) ผนัง 6 (ผนังฉาบปูนเรียบทาสี)</t>
  </si>
  <si>
    <t>1.2.11) พื้น F0 (วัสดุผิวพื้นเดิม)</t>
  </si>
  <si>
    <t>1.2.12) พื้น F1 (พื้นปูกระเบื้องแกรนิต สีโทนเทา ดำผิวด้านชนิดกันลื่น)</t>
  </si>
  <si>
    <t>1.2.13) พื้น F2 (พื้นขัดมันกันซึม)</t>
  </si>
  <si>
    <t>1.2.14) ประตู WD1</t>
  </si>
  <si>
    <t>1.2.15) ประตู AD1</t>
  </si>
  <si>
    <t>1.2.16) หน้าต่าง AW1</t>
  </si>
  <si>
    <t>1.2.17) หินเทียมสีขาว (ความหนาไม่น้อยกว่า 2 ซม.)</t>
  </si>
  <si>
    <t>1.2.18) ไม้อัดยางกันน้ำหนา 10 มม. สำหรับติดตั้งกระจก</t>
  </si>
  <si>
    <t>1.2.19) ตะปู</t>
  </si>
  <si>
    <t>1.2.20) ฉากกั้นที่ปัสสาวะชายสำเร็จรูป</t>
  </si>
  <si>
    <t>3.2.3) ผนัง 0 (ผนังเดิมซ่อมแซมแต่งผิวเรียบทาสีน้ำอะคริลิค)</t>
  </si>
  <si>
    <t>3.2.4) ผนัง 1 (ผนังคอนกรีตมวลเบา ฉาบเรียบทาสีน้ำอะคริลิค)</t>
  </si>
  <si>
    <t>3.2.5) ผนัง 2 (ผนังปูกระเบื้ยงแกรนิต ผิวด้าน)</t>
  </si>
  <si>
    <t>3.2.6) ผนัง 3 (ผนังห้องน้ำสำเร็จรูป)</t>
  </si>
  <si>
    <t>3.2.7) ผนัง 4 (ผนังปูกระเบื้ยงโมเสค โทนสีชมพู)</t>
  </si>
  <si>
    <t>3.2.8) ผนัง 5 (ผนังปูกระเบื้องโมเสค โทนสีฟ้า)</t>
  </si>
  <si>
    <t>3.2.9) ผนัง 6 (ผนังฉาบปูนเรียบทาสี)</t>
  </si>
  <si>
    <t>3.2.10) พื้น F0 (วัสดุผิวพื้นเดิม)</t>
  </si>
  <si>
    <t>3.2.11) พื้น F1 (พื้นปูกระเบี้ยงแกรนิต สีโทนเทา ดำ ผิวด้านชนิดกันลื่น)</t>
  </si>
  <si>
    <t>3.2.12) พื้น F2 (พื้นขัดมันกันซึม)</t>
  </si>
  <si>
    <t>4.2.3) ผนัง 0 (ผนังเดิมซ่อมแซมแต่งผิวเรียบทาสีน้ำอะคริคลิ)</t>
  </si>
  <si>
    <t>4.2.4) ผนัง 1 (ผนังคอนกรีตมวลเบาฉาบเรียบทาสีน้ำอะคริลิค)</t>
  </si>
  <si>
    <t>4.2.5) ผนัง 2 (ผนังปูกระเบื้ยงแกรนิต ผิวด้าน)</t>
  </si>
  <si>
    <t>4.2.6) ผนัง 3 (ผนังห้องน้ำสำเร็จรูป)</t>
  </si>
  <si>
    <t>4.2.7) ผนัง 4 (ผนังปูกระเบื้ยงโมเสค โทนสีชมพู)</t>
  </si>
  <si>
    <t>4.2.8) ผนัง 5 (ผนังปูกระเบื้องโมเสค โทนสีฟ้า)</t>
  </si>
  <si>
    <t>4.2.9) ผนัง 6 (ผนังฉาบปูนเรียบทาสี)</t>
  </si>
  <si>
    <t>4.2.10) พื้น F0 (วัสดุผิวพื้นเดิม)</t>
  </si>
  <si>
    <t>4.2.11) พื้น F1 (พื้นปูกระเบื้ยงแกรนิต สีโทนเทา ดำ ผิวด้านชนิดกันลื่น)</t>
  </si>
  <si>
    <t>4.2.12) พื้น F2 (พื้นขัดมันกันซึม)</t>
  </si>
  <si>
    <t>5.2.3) ผนัง 0 (ผนังเดิมซ่อมแซมแต่งผิวเรียบทาสีน้ำอะคริลิค)</t>
  </si>
  <si>
    <t>5.2.4) ผนัง 1 (ผนังคอนกรีตมวลเบา ฉาบเรียบทาสีน้ำอะคริลิค)</t>
  </si>
  <si>
    <t>5.2.5) ผนัง 2 (ผนังปูกระเบื้ยงแกรนิค ผิวด้าน)</t>
  </si>
  <si>
    <t>5.2.6) ผนัง 3 (ผนังห้องน้ำสำเร็จรูป)</t>
  </si>
  <si>
    <t>5.2.7) ผนัง 4 (ผนังปูกระเบื้ยงเคลือบ โทนสีชมพู)</t>
  </si>
  <si>
    <t>5.2.8) ผนัง 5 (ผนังปูกระเบื้ยงเคลือบ โทนสีเขียว)</t>
  </si>
  <si>
    <t>5.2.9) ผนัง 6 (ผนังฉาบปูนเรียบทาสี)</t>
  </si>
  <si>
    <t>5.2.10) พื้น F0 (วัสดุผิวพื้นเดิม)</t>
  </si>
  <si>
    <t>5.2.11) พื้น F1 (พื้นปูกระเบี้ยงแกรนิค สีโทนเทา ดำ ผิวด้านชนิดกันลื่น)</t>
  </si>
  <si>
    <t>5.2.12) พื้น F2 (พื้นขัดมันกันซึม)</t>
  </si>
  <si>
    <t>6.2.3) ผนัง 0 (ผนังเดิมซ่อมแซม แต่งผิวเรียบทาสีน้ำอะคริลิค)</t>
  </si>
  <si>
    <t>6.2.4) ผนัง 1 (ผนังคอนกรีตมวลเบา ฉาบเรียบทาสีน้ำอะคริลิค)</t>
  </si>
  <si>
    <t>6.2.5) ผนัง 2 (ผนังปูกระเบี้ยงแกรนิต ผิวด้าน)</t>
  </si>
  <si>
    <t>6.2.6) ผนัง 3 (ผนังห้องน้ำสำเร็จรูป)</t>
  </si>
  <si>
    <t>6.2.7) ผนัง 4 (ผนังปูกระเบื้ยงเคลือบ โทนสีชมพู)</t>
  </si>
  <si>
    <t>6.2.8) ผนัง 5 (ผนังปูกระเบื้ยงเคลือบ โทนสีเขียว)</t>
  </si>
  <si>
    <t>6.2.9) ผนัง 6 (ผนังฉาบปูนเรียบทาสี)</t>
  </si>
  <si>
    <t>6.2.10) พื้น F0 (วัสดุผิวพื้นเดิม)</t>
  </si>
  <si>
    <t>6.2.11) พื้น F1 (พื้นปูกระเบื้ยงแกรนิต สีโทนเทา ดำ ผิวด้านชนิดกันลื่น)</t>
  </si>
  <si>
    <t>6.2.12) พื้น F2 (พื้นขัดมันกันซึม)</t>
  </si>
  <si>
    <t>1.5.2) ดวงโคม Downlight หลอด LED (a)</t>
  </si>
  <si>
    <t>1.5.3) โคมไฟ Silicon พร้อมหลอดไฟ LED (B)</t>
  </si>
  <si>
    <t>2.5.3) โคมไฟ Silicon พร้อมหลอดไฟ LED (B)</t>
  </si>
  <si>
    <t>2.5.2) ดวงโคม Downlight หลอด LED (a)</t>
  </si>
  <si>
    <t>4.5.3) โคมไฟผนัง Stainless พร้อมหลอดไฟ LED (B)</t>
  </si>
  <si>
    <t>4.5.2) ดวงโคม Downlight หลอด LED (a)</t>
  </si>
  <si>
    <t>5.5.3) โคมไฟผนัง Stainless พร้อมหลอดไฟ LED (B)</t>
  </si>
  <si>
    <t>5.5.2) ดวงโคม Downlight หลอด LED (a)</t>
  </si>
  <si>
    <t>6.5.3) โคมไฟผนัง Stainless พร้อมหลอดไฟ LED (B)</t>
  </si>
  <si>
    <t>6.5.2) ดวงโคม Downlight หลอด LED (a)</t>
  </si>
  <si>
    <t>2.2.1) งานฝ้าเพดาน C2 (Fiber Cement Board) กันชื้นฉาบเรียบรอยต่อพร้อมทาสี</t>
  </si>
  <si>
    <t xml:space="preserve">2.2.3) ช่อง Service ฝ้าเพดานสำเร็จรูป </t>
  </si>
  <si>
    <t>2.2.4) ผนัง 0 (ผนังเดิมซ่อมแซมแต่งผิวเรียบทาสีน้ำอะครีลิค)</t>
  </si>
  <si>
    <t>2.2.5) ผนัง 1 (ผนังคอนกรีตมวลเบา ฉาบเรียบทาสีน้ำอะครีลิค)</t>
  </si>
  <si>
    <t>2.2.6) ผนัง 2 (ผนังปูกระเบื้ยงแกรนิต ผิวด้าน)</t>
  </si>
  <si>
    <t>2.2.7) ผนัง 3 (ผนังห้องน้ำสำเร็จรูป)</t>
  </si>
  <si>
    <t>2.2.22) ช่องระบายอากาศพร้อมตะแกรงเหล็กฉีก</t>
  </si>
  <si>
    <t>1.2.22) ช่องระบายอากาศพร้อมตะแกรงเหล็กฉีก</t>
  </si>
  <si>
    <t>3.2.21) ช่องระบายอากาศพร้อมตะแกรงเหล็กฉีก</t>
  </si>
  <si>
    <t>4.2.21) ช่องระบายอากาศพร้อมตะแกรงเหล็กฉีก</t>
  </si>
  <si>
    <t>5.2.21) ช่องระบายอากาศพร้อมตะแกรงเหล็กฉีก</t>
  </si>
  <si>
    <t>6.2.21) ช่องระบายอากาศพร้อมตะแกรงเหล็กฉีก</t>
  </si>
  <si>
    <t>2.2.8) ผนัง 4 (ผนังปูกระเบื้ยงโมเสค โทนสีชมพู)</t>
  </si>
  <si>
    <t>2.2.9) ผนัง 5 (ผนังปูกระเบื้ยงโมเสค โทนสีเขียว)</t>
  </si>
  <si>
    <t>2.2.10) ผนัง 6 (ผนังฉาบปูนเรียบทาสี)</t>
  </si>
  <si>
    <t>2.2.11) พื้น F0 (วัสดุผิวพื้นเดิม)</t>
  </si>
  <si>
    <t>2.2.12) พื้น F1 (พื้นปูกระเบื้ยงแกรนิต สีโทนเทา ดำ ผิวด้านชนิดกันลื่น)</t>
  </si>
  <si>
    <t>2.2.13) พื้น F2 (พื้นขัดมันกันซึม)</t>
  </si>
  <si>
    <t>2.2.14) ประตู WD1</t>
  </si>
  <si>
    <t>2.2.15) ประตู AD1</t>
  </si>
  <si>
    <t>2.2.16) หน้าต่าง AW1</t>
  </si>
  <si>
    <t>2.2.17) หินเทียมสีขาว (ความหนาไม่น้อยกว่า 2 ซม.)</t>
  </si>
  <si>
    <t>2.2.18) ไม้อัดยางกันน้ำหนา 10 มม. สำหรับติดตั้งกระจก</t>
  </si>
  <si>
    <t>2.2.19) ตะปู</t>
  </si>
  <si>
    <t>2.2.20) ฉากกั้นที่ปัสสาวะชายสำเร็จรูป</t>
  </si>
  <si>
    <t>1.4.1) งานเดินท่อระบบน้ำดี น้ำเสีย ทั้งหมดซ่อมแซมและเปลี่ยนใหม่บางส่วน</t>
  </si>
  <si>
    <t>2.4.1) งานเดินท่อระบบน้ำดี น้ำเสีย ทั้งหมดซ่อมแซมและเปลี่ยนใหม่บางส่วน</t>
  </si>
  <si>
    <t>4.4.1) งานเดินท่อระบบน้ำดี น้ำเสีย ทั้งหมดซ่อมแซมและเปลี่ยนใหม่บางส่วน</t>
  </si>
  <si>
    <t>5.4.1) งานเดินท่อระบบน้ำดี น้ำเสีย ทั้งหมดซ่อมแซมและเปลี่ยนใหม่บางส่วน</t>
  </si>
  <si>
    <t>6.4.1) งานเดินท่อระบบน้ำดี น้ำเสีย ทั้งหมดซ่อมแซมและเปลี่ยนใหม่บางส่วน</t>
  </si>
  <si>
    <t>3.4.1) งานเดินท่อระบบน้ำดี น้ำเสีย ทั้งหมดซ่อมแซมและเปลี่ยนใหม่บางส่วน</t>
  </si>
  <si>
    <t xml:space="preserve">งานปรับปรุงห้องน้ำหญิง ชั้น 7  และชั้น 8 </t>
  </si>
  <si>
    <t xml:space="preserve">งานปรับปรุงห้องน้ำชาย ชั้น 7 และชั้น 8 </t>
  </si>
  <si>
    <t>1.2.6) ผนัง 2 (ผนังปูกระเบื้องแกรนิต ผิวด้าน)</t>
  </si>
  <si>
    <t>1.2.2) งานฝ้าเพดาน C1 ยิปซั่มบอร์ดกันชื้น ฉาบเรียบรอยต่อพร้อมทาสีหนา 9 มม.</t>
  </si>
  <si>
    <t>2.2.2) งานฝ้าเพดาน C1 ยิปซั่มบอร์ดกันชื้น ฉาบเรียบรอยต่อพร้อมทาสีหนา 9 มม.</t>
  </si>
  <si>
    <t>3.2.1) งานฝ้าเพดาน C1 ยิปซั่มบอร์ดกันชื้น ฉาบเรียบรอยต่อพร้อมทาสีหนา 9 มม.</t>
  </si>
  <si>
    <t>4.2.1) งานฝ้าเพดาน C1 ยิปซั่มบอร์ดกันชื้น ฉาบเรียบรอยต่อพร้อมทาสีหนา 9 มม.</t>
  </si>
  <si>
    <t>5.2.1) งานฝ้าเพดาน C1 ยิปซั่มบอร์ดกันชื้น ฉาบเรียบรอยต่อพร้อมทาสีหนา 9 มม.</t>
  </si>
  <si>
    <t>6.2.1) งานฝ้าเพดาน C1 ยิปซั่มบอร์ดกันชื้น ฉาบเรียบรอยต่อพร้อมทาสีหนา 9 มม.</t>
  </si>
  <si>
    <t>3.1.13) งานตรวจสอบและซ่อมแซมจุดที่มีการรั่วซึมของน้ำตามแนวผนังห้อง</t>
  </si>
  <si>
    <t>3.2.20) กระจกเงาขนาด 0.60x1.00x0.006 ม. พร้อมกรอบอลูมิเนียมอบขาว</t>
  </si>
  <si>
    <t>4.1.13) งานตรวจสอบและซ่อมแซมจุดที่มีการรั่วซึมของน้ำตามแนวผนังห้อง</t>
  </si>
  <si>
    <t>4.2.20) กระจกเงาขนาด 0.60x1.00x0.006 ม. พร้อมกรอบอลูมิเนียมอบขาว</t>
  </si>
  <si>
    <t>5.1.13) งานตรวจสอบและซ่อมแซมจุดที่มีการรั่วซึมของน้ำตามแนวผนังห้อง</t>
  </si>
  <si>
    <t>5.2.20) กระจกเงาขนาด 0.60x1.00x0.006 ม. พร้อมกรอบอลูมิเนียมสีดำ</t>
  </si>
  <si>
    <t>6.1.13) งานตรวจสอบและซ่อมแซมจุดที่มีการรั่วซึมของน้ำตามแนวผนังห้อง</t>
  </si>
  <si>
    <t>6.2.20) กระจกเงาขนาด 0.60x1.00x0.006 ม. พร้อมกรอบอลูมิเนียมอบขาว</t>
  </si>
  <si>
    <t>1.1.13) งานตรวจสอบและซ่อมแซมจุดที่มีการรั่วซึมของน้ำตามแนวผนังห้อง</t>
  </si>
  <si>
    <t>1.2.21) กระจกเงาขนาด 0.60x1.00x0.006 ม. พร้อมกรอบอลูมิเนียมอบขาว</t>
  </si>
  <si>
    <t>2.1.13) งานตรวจสอบและซ่อมแซมจุดที่มีการรั่วซึมของน้ำตามแนวผนังห้อง</t>
  </si>
  <si>
    <t>2.2.21) กระจกเงาขนาด 0.60x1.00x0.006 ม. พร้อมกรอบอลูมิเนียมอบขาว</t>
  </si>
  <si>
    <r>
      <t xml:space="preserve">ประมาณราคาค่าก่อสร้าง   </t>
    </r>
    <r>
      <rPr>
        <sz val="12"/>
        <rFont val="TH SarabunPSK"/>
        <family val="2"/>
      </rPr>
      <t>โครงการก่อสร้างปรับปรุงห้องน้ำ ชั้น 6-10 อาคาร 50 ปี</t>
    </r>
  </si>
  <si>
    <t>งานก่อสร้างปรับปรุงห้องน้ำ ชั้น 6-10 อาคาร 50 ปี</t>
  </si>
  <si>
    <t xml:space="preserve">งานปรับปรุงห้องน้ำชาย ชั้น 7  และชั้น 8 </t>
  </si>
  <si>
    <t>1.5.1) ดวงโคมฟลูออเรสเซนต์ T8 พร้อมหลอด LED 1x16 watt</t>
  </si>
  <si>
    <t>2.5.1) ดวงโคมฟลูออเรสเซนต์ T8 พร้อมหลอด LED 1x16 watt</t>
  </si>
  <si>
    <t>3.5.1) ดวงโคมฟลูออเรสเซนต์ T8 พร้อมหลอด LED 1x16 watt</t>
  </si>
  <si>
    <t>4.5.1) ดวงโคมฟลูออเรสเซนต์ T8 พร้อมหลอด LED 1x16 watt</t>
  </si>
  <si>
    <t>5.5.1) ดวงโคมฟลูออเรสเซนต์ T8 พร้อมหลอด LED 1x16 watt</t>
  </si>
  <si>
    <t>6.5.1) ดวงโคมฟลูออเรสเซนต์ T8 พร้อมหลอด LED 1x16 watt</t>
  </si>
  <si>
    <t>8 พฤศจิกายน พ.ศ. 2559</t>
  </si>
  <si>
    <t>R</t>
  </si>
  <si>
    <r>
      <rPr>
        <sz val="11"/>
        <color indexed="8"/>
        <rFont val="Wingdings 2"/>
        <family val="1"/>
      </rPr>
      <t>*</t>
    </r>
    <r>
      <rPr>
        <sz val="14"/>
        <color indexed="8"/>
        <rFont val="Wingdings 2"/>
        <family val="1"/>
      </rPr>
      <t xml:space="preserve"> </t>
    </r>
    <r>
      <rPr>
        <sz val="14"/>
        <color indexed="8"/>
        <rFont val="TH SarabunPSK"/>
        <family val="2"/>
      </rPr>
      <t>ใช้สัญญาแบบปรับราคา สูตรที่ 1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</si>
</sst>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0\ &quot;%&quot;"/>
    <numFmt numFmtId="167" formatCode="General_)"/>
    <numFmt numFmtId="168" formatCode="#,##0.000000&quot; &quot;"/>
    <numFmt numFmtId="169" formatCode="dd\-mm\-yy"/>
    <numFmt numFmtId="170" formatCode="#,###&quot;   &quot;"/>
    <numFmt numFmtId="171" formatCode="&quot;฿&quot;\t#,##0_);\(&quot;฿&quot;\t#,##0\)"/>
    <numFmt numFmtId="172" formatCode="\t0.00E+00"/>
    <numFmt numFmtId="173" formatCode="#,##0.0_);\(#,##0.0\)"/>
    <numFmt numFmtId="174" formatCode="_(&quot;$&quot;* #,##0.000_);_(&quot;$&quot;* \(#,##0.000\);_(&quot;$&quot;* &quot;-&quot;??_);_(@_)"/>
    <numFmt numFmtId="175" formatCode="\ว\ว/\ด\ด/\ป\ป"/>
    <numFmt numFmtId="176" formatCode="0.0&quot;  &quot;"/>
    <numFmt numFmtId="177" formatCode="_-* #,##0.00000_-;\-* #,##0.00000_-;_-* &quot;-&quot;?????_-;_-@_-"/>
    <numFmt numFmtId="178" formatCode="#,##0\ &quot;F&quot;;[Red]\-#,##0\ &quot;F&quot;"/>
    <numFmt numFmtId="179" formatCode="m/d/yy\ hh:mm"/>
    <numFmt numFmtId="180" formatCode="_(&quot;$&quot;* #,##0.0000_);_(&quot;$&quot;* \(#,##0.0000\);_(&quot;$&quot;* &quot;-&quot;??_);_(@_)"/>
    <numFmt numFmtId="181" formatCode="[$-D07041E]\t#,##0.00"/>
    <numFmt numFmtId="182" formatCode="#,##0.0000"/>
    <numFmt numFmtId="183" formatCode="0.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Symbol"/>
      <family val="1"/>
    </font>
    <font>
      <sz val="14"/>
      <name val="Cordia New"/>
      <family val="2"/>
    </font>
    <font>
      <sz val="14"/>
      <name val="TH SarabunPSK"/>
      <family val="2"/>
    </font>
    <font>
      <sz val="14"/>
      <name val="Wingdings 2"/>
      <family val="1"/>
    </font>
    <font>
      <sz val="14"/>
      <name val="SV Rojchana"/>
      <family val="0"/>
    </font>
    <font>
      <sz val="14"/>
      <name val="AngsanaUPC"/>
      <family val="1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sz val="10"/>
      <name val="Arial"/>
      <family val="2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b/>
      <sz val="14"/>
      <name val="AngsanaUPC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color indexed="8"/>
      <name val="TH SarabunPSK"/>
      <family val="2"/>
    </font>
    <font>
      <sz val="14"/>
      <color indexed="8"/>
      <name val="Calibri"/>
      <family val="2"/>
    </font>
    <font>
      <b/>
      <sz val="14"/>
      <color indexed="8"/>
      <name val="TH SarabunPSK"/>
      <family val="2"/>
    </font>
    <font>
      <sz val="14"/>
      <color indexed="8"/>
      <name val="Wingdings 2"/>
      <family val="1"/>
    </font>
    <font>
      <b/>
      <u val="single"/>
      <sz val="14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7"/>
      <name val="TH SarabunPSK"/>
      <family val="2"/>
    </font>
    <font>
      <sz val="12"/>
      <color indexed="12"/>
      <name val="TH SarabunPSK"/>
      <family val="2"/>
    </font>
    <font>
      <b/>
      <sz val="12"/>
      <color indexed="12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sz val="13"/>
      <color indexed="8"/>
      <name val="TH SarabunPSK"/>
      <family val="2"/>
    </font>
    <font>
      <sz val="11"/>
      <color indexed="8"/>
      <name val="Wingdings 2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 2"/>
      <family val="1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00B050"/>
      <name val="TH SarabunPSK"/>
      <family val="2"/>
    </font>
    <font>
      <b/>
      <sz val="12"/>
      <color rgb="FF0000CC"/>
      <name val="TH SarabunPSK"/>
      <family val="2"/>
    </font>
    <font>
      <sz val="12"/>
      <color rgb="FF0000CC"/>
      <name val="TH SarabunPSK"/>
      <family val="2"/>
    </font>
    <font>
      <sz val="14"/>
      <color rgb="FF0000CC"/>
      <name val="TH SarabunPSK"/>
      <family val="2"/>
    </font>
    <font>
      <b/>
      <sz val="14"/>
      <color rgb="FF0000CC"/>
      <name val="TH SarabunPSK"/>
      <family val="2"/>
    </font>
    <font>
      <sz val="13"/>
      <color theme="1"/>
      <name val="TH SarabunPSK"/>
      <family val="2"/>
    </font>
    <font>
      <b/>
      <u val="single"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double"/>
      <bottom/>
    </border>
    <border>
      <left/>
      <right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thin"/>
      <right style="double"/>
      <top/>
      <bottom style="hair"/>
    </border>
    <border>
      <left style="double"/>
      <right style="thin"/>
      <top style="hair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hair"/>
    </border>
    <border>
      <left style="thin"/>
      <right style="thin"/>
      <top style="hair"/>
      <bottom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 style="double"/>
      <top style="hair"/>
      <bottom style="double"/>
    </border>
    <border>
      <left style="thin"/>
      <right/>
      <top/>
      <bottom style="hair"/>
    </border>
    <border>
      <left style="thin"/>
      <right style="double"/>
      <top style="hair"/>
      <bottom/>
    </border>
    <border>
      <left/>
      <right/>
      <top style="hair"/>
      <bottom style="double"/>
    </border>
    <border>
      <left/>
      <right/>
      <top style="hair"/>
      <bottom/>
    </border>
    <border>
      <left style="thin"/>
      <right/>
      <top style="hair"/>
      <bottom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hair"/>
      <bottom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9" fontId="15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16" fillId="21" borderId="1">
      <alignment horizontal="centerContinuous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15" fillId="0" borderId="0" applyFill="0" applyBorder="0" applyAlignment="0">
      <protection/>
    </xf>
    <xf numFmtId="173" fontId="10" fillId="0" borderId="0" applyFill="0" applyBorder="0" applyAlignment="0">
      <protection/>
    </xf>
    <xf numFmtId="0" fontId="17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6" fontId="11" fillId="0" borderId="0" applyFill="0" applyBorder="0" applyAlignment="0">
      <protection/>
    </xf>
    <xf numFmtId="173" fontId="10" fillId="0" borderId="0" applyFill="0" applyBorder="0" applyAlignment="0">
      <protection/>
    </xf>
    <xf numFmtId="0" fontId="62" fillId="29" borderId="2" applyNumberFormat="0" applyAlignment="0" applyProtection="0"/>
    <xf numFmtId="0" fontId="63" fillId="30" borderId="3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21" borderId="1">
      <alignment horizontal="centerContinuous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4" fontId="19" fillId="0" borderId="0" applyFill="0" applyBorder="0" applyAlignment="0">
      <protection/>
    </xf>
    <xf numFmtId="15" fontId="20" fillId="31" borderId="0">
      <alignment horizontal="centerContinuous"/>
      <protection/>
    </xf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3" fontId="10" fillId="0" borderId="0" applyFill="0" applyBorder="0" applyAlignment="0">
      <protection/>
    </xf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6" fontId="11" fillId="0" borderId="0" applyFill="0" applyBorder="0" applyAlignment="0">
      <protection/>
    </xf>
    <xf numFmtId="173" fontId="10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38" fontId="21" fillId="21" borderId="0" applyNumberFormat="0" applyBorder="0" applyAlignment="0" applyProtection="0"/>
    <xf numFmtId="0" fontId="22" fillId="0" borderId="4" applyNumberFormat="0" applyAlignment="0" applyProtection="0"/>
    <xf numFmtId="0" fontId="22" fillId="0" borderId="5">
      <alignment horizontal="left" vertical="center"/>
      <protection/>
    </xf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3" borderId="2" applyNumberFormat="0" applyAlignment="0" applyProtection="0"/>
    <xf numFmtId="10" fontId="21" fillId="34" borderId="9" applyNumberFormat="0" applyBorder="0" applyAlignment="0" applyProtection="0"/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3" fontId="10" fillId="0" borderId="0" applyFill="0" applyBorder="0" applyAlignment="0">
      <protection/>
    </xf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6" fontId="11" fillId="0" borderId="0" applyFill="0" applyBorder="0" applyAlignment="0">
      <protection/>
    </xf>
    <xf numFmtId="173" fontId="10" fillId="0" borderId="0" applyFill="0" applyBorder="0" applyAlignment="0">
      <protection/>
    </xf>
    <xf numFmtId="0" fontId="71" fillId="0" borderId="10" applyNumberFormat="0" applyFill="0" applyAlignment="0" applyProtection="0"/>
    <xf numFmtId="0" fontId="72" fillId="35" borderId="0" applyNumberFormat="0" applyBorder="0" applyAlignment="0" applyProtection="0"/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8" fontId="17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6" borderId="11" applyNumberFormat="0" applyFont="0" applyAlignment="0" applyProtection="0"/>
    <xf numFmtId="0" fontId="73" fillId="29" borderId="12" applyNumberFormat="0" applyAlignment="0" applyProtection="0"/>
    <xf numFmtId="0" fontId="5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3" fontId="10" fillId="0" borderId="0" applyFill="0" applyBorder="0" applyAlignment="0">
      <protection/>
    </xf>
    <xf numFmtId="174" fontId="9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6" fontId="11" fillId="0" borderId="0" applyFill="0" applyBorder="0" applyAlignment="0">
      <protection/>
    </xf>
    <xf numFmtId="173" fontId="10" fillId="0" borderId="0" applyFill="0" applyBorder="0" applyAlignment="0">
      <protection/>
    </xf>
    <xf numFmtId="0" fontId="23" fillId="2" borderId="0">
      <alignment/>
      <protection/>
    </xf>
    <xf numFmtId="49" fontId="19" fillId="0" borderId="0" applyFill="0" applyBorder="0" applyAlignment="0">
      <protection/>
    </xf>
    <xf numFmtId="0" fontId="18" fillId="0" borderId="0" applyFill="0" applyBorder="0" applyAlignment="0">
      <protection/>
    </xf>
    <xf numFmtId="0" fontId="18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3" applyNumberFormat="0" applyFill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" fillId="0" borderId="0">
      <alignment/>
      <protection/>
    </xf>
  </cellStyleXfs>
  <cellXfs count="437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right"/>
    </xf>
    <xf numFmtId="0" fontId="77" fillId="0" borderId="0" xfId="0" applyFont="1" applyAlignment="1" quotePrefix="1">
      <alignment horizontal="right"/>
    </xf>
    <xf numFmtId="0" fontId="0" fillId="0" borderId="14" xfId="0" applyBorder="1" applyAlignment="1">
      <alignment/>
    </xf>
    <xf numFmtId="0" fontId="77" fillId="0" borderId="15" xfId="0" applyFont="1" applyBorder="1" applyAlignment="1">
      <alignment/>
    </xf>
    <xf numFmtId="0" fontId="78" fillId="0" borderId="16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6" fillId="0" borderId="18" xfId="206" applyFont="1" applyBorder="1" applyAlignment="1" applyProtection="1">
      <alignment vertical="center"/>
      <protection hidden="1"/>
    </xf>
    <xf numFmtId="0" fontId="6" fillId="0" borderId="19" xfId="206" applyFont="1" applyBorder="1" applyAlignment="1" applyProtection="1">
      <alignment vertical="center"/>
      <protection hidden="1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/>
    </xf>
    <xf numFmtId="0" fontId="79" fillId="0" borderId="0" xfId="0" applyFont="1" applyAlignment="1">
      <alignment horizontal="center"/>
    </xf>
    <xf numFmtId="0" fontId="82" fillId="0" borderId="0" xfId="0" applyFont="1" applyAlignment="1">
      <alignment/>
    </xf>
    <xf numFmtId="0" fontId="77" fillId="0" borderId="20" xfId="0" applyFont="1" applyBorder="1" applyAlignment="1">
      <alignment/>
    </xf>
    <xf numFmtId="0" fontId="77" fillId="0" borderId="21" xfId="0" applyFont="1" applyBorder="1" applyAlignment="1">
      <alignment horizontal="center"/>
    </xf>
    <xf numFmtId="0" fontId="77" fillId="0" borderId="19" xfId="0" applyFont="1" applyBorder="1" applyAlignment="1">
      <alignment/>
    </xf>
    <xf numFmtId="0" fontId="77" fillId="0" borderId="21" xfId="0" applyFont="1" applyBorder="1" applyAlignment="1">
      <alignment/>
    </xf>
    <xf numFmtId="0" fontId="0" fillId="0" borderId="19" xfId="0" applyBorder="1" applyAlignment="1">
      <alignment horizontal="right"/>
    </xf>
    <xf numFmtId="0" fontId="78" fillId="0" borderId="19" xfId="0" applyFont="1" applyBorder="1" applyAlignment="1">
      <alignment/>
    </xf>
    <xf numFmtId="0" fontId="79" fillId="0" borderId="22" xfId="0" applyFont="1" applyBorder="1" applyAlignment="1">
      <alignment/>
    </xf>
    <xf numFmtId="0" fontId="81" fillId="0" borderId="15" xfId="0" applyFont="1" applyBorder="1" applyAlignment="1">
      <alignment horizontal="right"/>
    </xf>
    <xf numFmtId="0" fontId="79" fillId="0" borderId="23" xfId="0" applyFont="1" applyBorder="1" applyAlignment="1">
      <alignment/>
    </xf>
    <xf numFmtId="0" fontId="79" fillId="0" borderId="24" xfId="0" applyFont="1" applyBorder="1" applyAlignment="1">
      <alignment horizontal="center"/>
    </xf>
    <xf numFmtId="0" fontId="79" fillId="0" borderId="17" xfId="0" applyFont="1" applyBorder="1" applyAlignment="1">
      <alignment/>
    </xf>
    <xf numFmtId="0" fontId="79" fillId="0" borderId="25" xfId="0" applyFont="1" applyBorder="1" applyAlignment="1">
      <alignment/>
    </xf>
    <xf numFmtId="0" fontId="81" fillId="0" borderId="17" xfId="0" applyFont="1" applyBorder="1" applyAlignment="1">
      <alignment horizontal="center"/>
    </xf>
    <xf numFmtId="0" fontId="79" fillId="0" borderId="26" xfId="0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27" xfId="0" applyFont="1" applyBorder="1" applyAlignment="1">
      <alignment horizontal="center"/>
    </xf>
    <xf numFmtId="0" fontId="79" fillId="0" borderId="21" xfId="0" applyFont="1" applyBorder="1" applyAlignment="1">
      <alignment/>
    </xf>
    <xf numFmtId="0" fontId="81" fillId="0" borderId="21" xfId="0" applyFont="1" applyBorder="1" applyAlignment="1">
      <alignment/>
    </xf>
    <xf numFmtId="0" fontId="82" fillId="0" borderId="28" xfId="0" applyFont="1" applyBorder="1" applyAlignment="1">
      <alignment/>
    </xf>
    <xf numFmtId="0" fontId="79" fillId="0" borderId="28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18" xfId="0" applyFont="1" applyBorder="1" applyAlignment="1">
      <alignment/>
    </xf>
    <xf numFmtId="0" fontId="82" fillId="0" borderId="19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30" xfId="0" applyFont="1" applyBorder="1" applyAlignment="1">
      <alignment/>
    </xf>
    <xf numFmtId="0" fontId="79" fillId="0" borderId="27" xfId="0" applyFont="1" applyBorder="1" applyAlignment="1">
      <alignment/>
    </xf>
    <xf numFmtId="0" fontId="82" fillId="0" borderId="21" xfId="0" applyFont="1" applyBorder="1" applyAlignment="1">
      <alignment/>
    </xf>
    <xf numFmtId="0" fontId="6" fillId="0" borderId="31" xfId="206" applyFont="1" applyBorder="1" applyAlignment="1" applyProtection="1">
      <alignment vertical="center"/>
      <protection hidden="1"/>
    </xf>
    <xf numFmtId="0" fontId="6" fillId="0" borderId="32" xfId="206" applyFont="1" applyBorder="1" applyAlignment="1" applyProtection="1">
      <alignment vertical="center"/>
      <protection hidden="1"/>
    </xf>
    <xf numFmtId="166" fontId="6" fillId="0" borderId="33" xfId="206" applyNumberFormat="1" applyFont="1" applyBorder="1" applyAlignment="1" applyProtection="1">
      <alignment vertical="top"/>
      <protection locked="0"/>
    </xf>
    <xf numFmtId="166" fontId="6" fillId="0" borderId="30" xfId="206" applyNumberFormat="1" applyFont="1" applyBorder="1" applyAlignment="1" applyProtection="1">
      <alignment vertical="top"/>
      <protection locked="0"/>
    </xf>
    <xf numFmtId="0" fontId="81" fillId="0" borderId="34" xfId="0" applyFont="1" applyBorder="1" applyAlignment="1">
      <alignment horizontal="center"/>
    </xf>
    <xf numFmtId="0" fontId="81" fillId="0" borderId="15" xfId="0" applyFont="1" applyBorder="1" applyAlignment="1">
      <alignment/>
    </xf>
    <xf numFmtId="0" fontId="79" fillId="0" borderId="0" xfId="0" applyFont="1" applyAlignment="1" quotePrefix="1">
      <alignment horizontal="right"/>
    </xf>
    <xf numFmtId="0" fontId="82" fillId="0" borderId="14" xfId="0" applyFont="1" applyBorder="1" applyAlignment="1">
      <alignment/>
    </xf>
    <xf numFmtId="0" fontId="8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166" fontId="6" fillId="0" borderId="21" xfId="206" applyNumberFormat="1" applyFont="1" applyBorder="1" applyAlignment="1" applyProtection="1">
      <alignment vertical="top"/>
      <protection locked="0"/>
    </xf>
    <xf numFmtId="0" fontId="80" fillId="0" borderId="35" xfId="0" applyFont="1" applyBorder="1" applyAlignment="1">
      <alignment horizontal="left"/>
    </xf>
    <xf numFmtId="0" fontId="79" fillId="0" borderId="35" xfId="0" applyFont="1" applyBorder="1" applyAlignment="1">
      <alignment/>
    </xf>
    <xf numFmtId="2" fontId="79" fillId="0" borderId="35" xfId="0" applyNumberFormat="1" applyFont="1" applyBorder="1" applyAlignment="1">
      <alignment/>
    </xf>
    <xf numFmtId="0" fontId="78" fillId="0" borderId="28" xfId="0" applyFont="1" applyBorder="1" applyAlignment="1">
      <alignment/>
    </xf>
    <xf numFmtId="0" fontId="77" fillId="0" borderId="28" xfId="0" applyFont="1" applyBorder="1" applyAlignment="1">
      <alignment/>
    </xf>
    <xf numFmtId="0" fontId="77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78" fillId="0" borderId="19" xfId="0" applyFont="1" applyBorder="1" applyAlignment="1">
      <alignment horizontal="center"/>
    </xf>
    <xf numFmtId="0" fontId="77" fillId="0" borderId="19" xfId="0" applyFont="1" applyBorder="1" applyAlignment="1">
      <alignment horizontal="left"/>
    </xf>
    <xf numFmtId="164" fontId="81" fillId="0" borderId="24" xfId="68" applyFont="1" applyBorder="1" applyAlignment="1">
      <alignment/>
    </xf>
    <xf numFmtId="164" fontId="81" fillId="0" borderId="27" xfId="68" applyFont="1" applyBorder="1" applyAlignment="1">
      <alignment/>
    </xf>
    <xf numFmtId="0" fontId="78" fillId="0" borderId="0" xfId="0" applyFont="1" applyAlignment="1">
      <alignment horizontal="center"/>
    </xf>
    <xf numFmtId="0" fontId="83" fillId="0" borderId="21" xfId="157" applyFont="1" applyBorder="1" applyAlignment="1">
      <alignment vertical="center"/>
      <protection/>
    </xf>
    <xf numFmtId="0" fontId="83" fillId="0" borderId="36" xfId="157" applyFont="1" applyBorder="1" applyAlignment="1">
      <alignment horizontal="right" vertical="center"/>
      <protection/>
    </xf>
    <xf numFmtId="0" fontId="83" fillId="0" borderId="21" xfId="159" applyFont="1" applyBorder="1" applyAlignment="1">
      <alignment horizontal="center" vertical="center"/>
      <protection/>
    </xf>
    <xf numFmtId="4" fontId="29" fillId="0" borderId="18" xfId="73" applyNumberFormat="1" applyFont="1" applyBorder="1" applyAlignment="1">
      <alignment horizontal="right" vertical="center"/>
    </xf>
    <xf numFmtId="4" fontId="29" fillId="0" borderId="21" xfId="73" applyNumberFormat="1" applyFont="1" applyBorder="1" applyAlignment="1">
      <alignment horizontal="right" vertical="center"/>
    </xf>
    <xf numFmtId="164" fontId="30" fillId="0" borderId="37" xfId="90" applyFont="1" applyFill="1" applyBorder="1" applyAlignment="1">
      <alignment vertical="center"/>
    </xf>
    <xf numFmtId="0" fontId="31" fillId="0" borderId="0" xfId="206" applyFont="1" applyAlignment="1" applyProtection="1">
      <alignment vertical="center"/>
      <protection locked="0"/>
    </xf>
    <xf numFmtId="4" fontId="83" fillId="0" borderId="21" xfId="73" applyNumberFormat="1" applyFont="1" applyBorder="1" applyAlignment="1">
      <alignment horizontal="right" vertical="center"/>
    </xf>
    <xf numFmtId="0" fontId="83" fillId="37" borderId="36" xfId="157" applyFont="1" applyFill="1" applyBorder="1" applyAlignment="1">
      <alignment horizontal="right" vertical="center"/>
      <protection/>
    </xf>
    <xf numFmtId="0" fontId="84" fillId="37" borderId="36" xfId="157" applyFont="1" applyFill="1" applyBorder="1" applyAlignment="1">
      <alignment horizontal="center"/>
      <protection/>
    </xf>
    <xf numFmtId="0" fontId="84" fillId="0" borderId="36" xfId="157" applyFont="1" applyBorder="1" applyAlignment="1">
      <alignment horizontal="center" vertical="center"/>
      <protection/>
    </xf>
    <xf numFmtId="4" fontId="83" fillId="0" borderId="18" xfId="73" applyNumberFormat="1" applyFont="1" applyBorder="1" applyAlignment="1">
      <alignment horizontal="right" vertical="center"/>
    </xf>
    <xf numFmtId="164" fontId="32" fillId="0" borderId="37" xfId="90" applyFont="1" applyFill="1" applyBorder="1" applyAlignment="1">
      <alignment vertical="center"/>
    </xf>
    <xf numFmtId="0" fontId="83" fillId="37" borderId="36" xfId="157" applyFont="1" applyFill="1" applyBorder="1" applyAlignment="1">
      <alignment horizontal="right"/>
      <protection/>
    </xf>
    <xf numFmtId="0" fontId="29" fillId="0" borderId="21" xfId="91" applyNumberFormat="1" applyFont="1" applyBorder="1" applyAlignment="1">
      <alignment vertical="center"/>
    </xf>
    <xf numFmtId="164" fontId="83" fillId="0" borderId="36" xfId="75" applyNumberFormat="1" applyFont="1" applyBorder="1" applyAlignment="1">
      <alignment horizontal="center" vertical="center"/>
    </xf>
    <xf numFmtId="0" fontId="83" fillId="0" borderId="21" xfId="152" applyFont="1" applyBorder="1" applyAlignment="1">
      <alignment vertical="center"/>
      <protection/>
    </xf>
    <xf numFmtId="181" fontId="83" fillId="0" borderId="21" xfId="154" applyNumberFormat="1" applyFont="1" applyBorder="1" applyAlignment="1">
      <alignment horizontal="center" vertical="center"/>
      <protection/>
    </xf>
    <xf numFmtId="164" fontId="30" fillId="0" borderId="37" xfId="200" applyFont="1" applyFill="1" applyBorder="1" applyAlignment="1">
      <alignment vertical="center"/>
    </xf>
    <xf numFmtId="0" fontId="32" fillId="0" borderId="0" xfId="206" applyFont="1" applyFill="1" applyAlignment="1">
      <alignment vertical="center"/>
      <protection/>
    </xf>
    <xf numFmtId="0" fontId="84" fillId="37" borderId="36" xfId="157" applyFont="1" applyFill="1" applyBorder="1" applyAlignment="1">
      <alignment horizontal="center" vertical="center"/>
      <protection/>
    </xf>
    <xf numFmtId="0" fontId="83" fillId="37" borderId="21" xfId="157" applyFont="1" applyFill="1" applyBorder="1" applyAlignment="1">
      <alignment vertical="center"/>
      <protection/>
    </xf>
    <xf numFmtId="0" fontId="31" fillId="0" borderId="0" xfId="206" applyFont="1" applyFill="1" applyAlignment="1" applyProtection="1">
      <alignment vertical="center"/>
      <protection locked="0"/>
    </xf>
    <xf numFmtId="0" fontId="31" fillId="0" borderId="0" xfId="162" applyFont="1" applyAlignment="1" applyProtection="1">
      <alignment horizontal="left" vertical="center"/>
      <protection hidden="1"/>
    </xf>
    <xf numFmtId="0" fontId="31" fillId="0" borderId="0" xfId="206" applyFont="1" applyAlignment="1" applyProtection="1">
      <alignment horizontal="left" vertical="center"/>
      <protection hidden="1"/>
    </xf>
    <xf numFmtId="0" fontId="31" fillId="0" borderId="0" xfId="206" applyFont="1" applyAlignment="1" applyProtection="1">
      <alignment vertical="center"/>
      <protection hidden="1"/>
    </xf>
    <xf numFmtId="0" fontId="32" fillId="0" borderId="38" xfId="206" applyFont="1" applyBorder="1" applyAlignment="1">
      <alignment horizontal="center" vertical="center"/>
      <protection/>
    </xf>
    <xf numFmtId="0" fontId="33" fillId="0" borderId="27" xfId="206" applyFont="1" applyBorder="1" applyAlignment="1">
      <alignment horizontal="center" vertical="center"/>
      <protection/>
    </xf>
    <xf numFmtId="0" fontId="32" fillId="0" borderId="27" xfId="206" applyFont="1" applyBorder="1" applyAlignment="1">
      <alignment horizontal="center" vertical="center"/>
      <protection/>
    </xf>
    <xf numFmtId="164" fontId="85" fillId="0" borderId="27" xfId="200" applyFont="1" applyBorder="1" applyAlignment="1">
      <alignment horizontal="left" vertical="center"/>
    </xf>
    <xf numFmtId="164" fontId="85" fillId="0" borderId="27" xfId="200" applyFont="1" applyBorder="1" applyAlignment="1">
      <alignment vertical="center"/>
    </xf>
    <xf numFmtId="164" fontId="85" fillId="0" borderId="39" xfId="200" applyFont="1" applyBorder="1" applyAlignment="1">
      <alignment vertical="center"/>
    </xf>
    <xf numFmtId="0" fontId="32" fillId="0" borderId="0" xfId="206" applyFont="1" applyAlignment="1">
      <alignment vertical="center"/>
      <protection/>
    </xf>
    <xf numFmtId="0" fontId="32" fillId="0" borderId="40" xfId="206" applyFont="1" applyBorder="1" applyAlignment="1">
      <alignment horizontal="center" vertical="center"/>
      <protection/>
    </xf>
    <xf numFmtId="164" fontId="32" fillId="0" borderId="21" xfId="206" applyNumberFormat="1" applyFont="1" applyBorder="1" applyAlignment="1">
      <alignment horizontal="left" vertical="center"/>
      <protection/>
    </xf>
    <xf numFmtId="0" fontId="32" fillId="0" borderId="21" xfId="206" applyFont="1" applyBorder="1" applyAlignment="1">
      <alignment horizontal="center" vertical="center"/>
      <protection/>
    </xf>
    <xf numFmtId="164" fontId="85" fillId="0" borderId="21" xfId="200" applyFont="1" applyBorder="1" applyAlignment="1">
      <alignment horizontal="left" vertical="center"/>
    </xf>
    <xf numFmtId="164" fontId="85" fillId="0" borderId="37" xfId="200" applyFont="1" applyBorder="1" applyAlignment="1">
      <alignment vertical="center"/>
    </xf>
    <xf numFmtId="49" fontId="32" fillId="0" borderId="21" xfId="206" applyNumberFormat="1" applyFont="1" applyBorder="1" applyAlignment="1" quotePrefix="1">
      <alignment horizontal="left" vertical="center"/>
      <protection/>
    </xf>
    <xf numFmtId="164" fontId="85" fillId="0" borderId="37" xfId="200" applyFont="1" applyFill="1" applyBorder="1" applyAlignment="1">
      <alignment vertical="center"/>
    </xf>
    <xf numFmtId="164" fontId="32" fillId="0" borderId="0" xfId="206" applyNumberFormat="1" applyFont="1" applyAlignment="1">
      <alignment vertical="center"/>
      <protection/>
    </xf>
    <xf numFmtId="164" fontId="31" fillId="0" borderId="27" xfId="200" applyFont="1" applyBorder="1" applyAlignment="1">
      <alignment vertical="center"/>
    </xf>
    <xf numFmtId="164" fontId="85" fillId="0" borderId="39" xfId="200" applyFont="1" applyFill="1" applyBorder="1" applyAlignment="1">
      <alignment vertical="center"/>
    </xf>
    <xf numFmtId="164" fontId="85" fillId="0" borderId="37" xfId="200" applyFont="1" applyFill="1" applyBorder="1" applyAlignment="1">
      <alignment horizontal="left" vertical="center"/>
    </xf>
    <xf numFmtId="164" fontId="86" fillId="0" borderId="37" xfId="200" applyFont="1" applyFill="1" applyBorder="1" applyAlignment="1">
      <alignment vertical="center"/>
    </xf>
    <xf numFmtId="0" fontId="32" fillId="0" borderId="36" xfId="206" applyFont="1" applyBorder="1" applyAlignment="1">
      <alignment horizontal="center" vertical="center"/>
      <protection/>
    </xf>
    <xf numFmtId="0" fontId="32" fillId="0" borderId="41" xfId="206" applyFont="1" applyFill="1" applyBorder="1" applyAlignment="1">
      <alignment horizontal="center" vertical="center"/>
      <protection/>
    </xf>
    <xf numFmtId="0" fontId="32" fillId="0" borderId="17" xfId="206" applyFont="1" applyFill="1" applyBorder="1" applyAlignment="1">
      <alignment horizontal="center" vertical="center"/>
      <protection/>
    </xf>
    <xf numFmtId="164" fontId="31" fillId="0" borderId="17" xfId="200" applyNumberFormat="1" applyFont="1" applyFill="1" applyBorder="1" applyAlignment="1">
      <alignment vertical="center"/>
    </xf>
    <xf numFmtId="164" fontId="85" fillId="0" borderId="42" xfId="200" applyFont="1" applyFill="1" applyBorder="1" applyAlignment="1">
      <alignment vertical="center"/>
    </xf>
    <xf numFmtId="0" fontId="32" fillId="0" borderId="43" xfId="206" applyFont="1" applyFill="1" applyBorder="1" applyAlignment="1">
      <alignment horizontal="center" vertical="center"/>
      <protection/>
    </xf>
    <xf numFmtId="0" fontId="32" fillId="0" borderId="27" xfId="206" applyFont="1" applyFill="1" applyBorder="1" applyAlignment="1">
      <alignment horizontal="center" vertical="center"/>
      <protection/>
    </xf>
    <xf numFmtId="164" fontId="31" fillId="0" borderId="27" xfId="200" applyFont="1" applyFill="1" applyBorder="1" applyAlignment="1">
      <alignment vertical="center"/>
    </xf>
    <xf numFmtId="4" fontId="31" fillId="0" borderId="18" xfId="73" applyNumberFormat="1" applyFont="1" applyBorder="1" applyAlignment="1">
      <alignment horizontal="right" vertical="center"/>
    </xf>
    <xf numFmtId="4" fontId="31" fillId="0" borderId="21" xfId="73" applyNumberFormat="1" applyFont="1" applyBorder="1" applyAlignment="1">
      <alignment horizontal="right" vertical="center"/>
    </xf>
    <xf numFmtId="164" fontId="85" fillId="0" borderId="37" xfId="90" applyFont="1" applyFill="1" applyBorder="1" applyAlignment="1">
      <alignment vertical="center"/>
    </xf>
    <xf numFmtId="0" fontId="84" fillId="0" borderId="0" xfId="206" applyFont="1" applyAlignment="1" applyProtection="1">
      <alignment vertical="center"/>
      <protection locked="0"/>
    </xf>
    <xf numFmtId="0" fontId="32" fillId="0" borderId="21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83" fillId="0" borderId="45" xfId="157" applyFont="1" applyBorder="1" applyAlignment="1">
      <alignment horizontal="right" vertical="center"/>
      <protection/>
    </xf>
    <xf numFmtId="0" fontId="84" fillId="0" borderId="46" xfId="157" applyFont="1" applyBorder="1" applyAlignment="1">
      <alignment horizontal="center" vertical="center"/>
      <protection/>
    </xf>
    <xf numFmtId="0" fontId="84" fillId="0" borderId="46" xfId="159" applyFont="1" applyBorder="1" applyAlignment="1">
      <alignment horizontal="center" vertical="center"/>
      <protection/>
    </xf>
    <xf numFmtId="182" fontId="31" fillId="0" borderId="47" xfId="73" applyNumberFormat="1" applyFont="1" applyBorder="1" applyAlignment="1">
      <alignment horizontal="right" vertical="center"/>
    </xf>
    <xf numFmtId="4" fontId="31" fillId="0" borderId="46" xfId="73" applyNumberFormat="1" applyFont="1" applyBorder="1" applyAlignment="1">
      <alignment horizontal="right" vertical="center"/>
    </xf>
    <xf numFmtId="2" fontId="85" fillId="0" borderId="48" xfId="90" applyNumberFormat="1" applyFont="1" applyFill="1" applyBorder="1" applyAlignment="1">
      <alignment vertical="center"/>
    </xf>
    <xf numFmtId="0" fontId="84" fillId="37" borderId="43" xfId="157" applyFont="1" applyFill="1" applyBorder="1" applyAlignment="1">
      <alignment horizontal="center" vertical="center"/>
      <protection/>
    </xf>
    <xf numFmtId="0" fontId="84" fillId="37" borderId="27" xfId="157" applyFont="1" applyFill="1" applyBorder="1" applyAlignment="1">
      <alignment vertical="center"/>
      <protection/>
    </xf>
    <xf numFmtId="0" fontId="83" fillId="37" borderId="27" xfId="159" applyFont="1" applyFill="1" applyBorder="1" applyAlignment="1">
      <alignment horizontal="center" vertical="center"/>
      <protection/>
    </xf>
    <xf numFmtId="4" fontId="29" fillId="0" borderId="49" xfId="73" applyNumberFormat="1" applyFont="1" applyBorder="1" applyAlignment="1">
      <alignment horizontal="right" vertical="center"/>
    </xf>
    <xf numFmtId="4" fontId="29" fillId="0" borderId="27" xfId="73" applyNumberFormat="1" applyFont="1" applyBorder="1" applyAlignment="1">
      <alignment horizontal="right" vertical="center"/>
    </xf>
    <xf numFmtId="164" fontId="32" fillId="0" borderId="39" xfId="90" applyFont="1" applyFill="1" applyBorder="1" applyAlignment="1">
      <alignment vertical="center"/>
    </xf>
    <xf numFmtId="0" fontId="84" fillId="0" borderId="36" xfId="157" applyFont="1" applyBorder="1" applyAlignment="1">
      <alignment horizontal="right" vertical="center"/>
      <protection/>
    </xf>
    <xf numFmtId="0" fontId="84" fillId="0" borderId="21" xfId="157" applyFont="1" applyBorder="1" applyAlignment="1">
      <alignment vertical="center"/>
      <protection/>
    </xf>
    <xf numFmtId="43" fontId="31" fillId="0" borderId="21" xfId="91" applyNumberFormat="1" applyFont="1" applyBorder="1" applyAlignment="1">
      <alignment horizontal="center" vertical="center"/>
    </xf>
    <xf numFmtId="4" fontId="84" fillId="0" borderId="18" xfId="73" applyNumberFormat="1" applyFont="1" applyBorder="1" applyAlignment="1">
      <alignment horizontal="right" vertical="center"/>
    </xf>
    <xf numFmtId="0" fontId="83" fillId="37" borderId="21" xfId="157" applyFont="1" applyFill="1" applyBorder="1" applyAlignment="1">
      <alignment horizontal="left"/>
      <protection/>
    </xf>
    <xf numFmtId="164" fontId="32" fillId="0" borderId="37" xfId="200" applyFont="1" applyFill="1" applyBorder="1" applyAlignment="1">
      <alignment vertical="center"/>
    </xf>
    <xf numFmtId="0" fontId="84" fillId="37" borderId="36" xfId="157" applyFont="1" applyFill="1" applyBorder="1" applyAlignment="1">
      <alignment horizontal="right" vertical="center"/>
      <protection/>
    </xf>
    <xf numFmtId="0" fontId="83" fillId="37" borderId="21" xfId="159" applyFont="1" applyFill="1" applyBorder="1" applyAlignment="1">
      <alignment horizontal="center" vertical="center"/>
      <protection/>
    </xf>
    <xf numFmtId="0" fontId="84" fillId="37" borderId="43" xfId="157" applyFont="1" applyFill="1" applyBorder="1" applyAlignment="1">
      <alignment horizontal="right" vertical="center"/>
      <protection/>
    </xf>
    <xf numFmtId="4" fontId="83" fillId="0" borderId="49" xfId="73" applyNumberFormat="1" applyFont="1" applyBorder="1" applyAlignment="1">
      <alignment horizontal="right" vertical="center"/>
    </xf>
    <xf numFmtId="0" fontId="83" fillId="0" borderId="21" xfId="157" applyFont="1" applyBorder="1" applyAlignment="1">
      <alignment horizontal="left" vertical="center"/>
      <protection/>
    </xf>
    <xf numFmtId="181" fontId="84" fillId="0" borderId="21" xfId="154" applyNumberFormat="1" applyFont="1" applyBorder="1" applyAlignment="1">
      <alignment horizontal="left" vertical="center"/>
      <protection/>
    </xf>
    <xf numFmtId="0" fontId="84" fillId="37" borderId="21" xfId="157" applyFont="1" applyFill="1" applyBorder="1" applyAlignment="1">
      <alignment vertical="center"/>
      <protection/>
    </xf>
    <xf numFmtId="0" fontId="84" fillId="0" borderId="21" xfId="152" applyFont="1" applyBorder="1" applyAlignment="1">
      <alignment vertical="center"/>
      <protection/>
    </xf>
    <xf numFmtId="0" fontId="29" fillId="0" borderId="21" xfId="91" applyNumberFormat="1" applyFont="1" applyBorder="1" applyAlignment="1">
      <alignment horizontal="left" vertical="center"/>
    </xf>
    <xf numFmtId="164" fontId="30" fillId="0" borderId="50" xfId="90" applyFont="1" applyFill="1" applyBorder="1" applyAlignment="1">
      <alignment vertical="center"/>
    </xf>
    <xf numFmtId="0" fontId="83" fillId="37" borderId="21" xfId="157" applyNumberFormat="1" applyFont="1" applyFill="1" applyBorder="1" applyAlignment="1">
      <alignment vertical="center"/>
      <protection/>
    </xf>
    <xf numFmtId="0" fontId="83" fillId="0" borderId="21" xfId="157" applyNumberFormat="1" applyFont="1" applyBorder="1" applyAlignment="1">
      <alignment vertical="center"/>
      <protection/>
    </xf>
    <xf numFmtId="0" fontId="83" fillId="0" borderId="36" xfId="157" applyFont="1" applyFill="1" applyBorder="1" applyAlignment="1">
      <alignment horizontal="right" vertical="center"/>
      <protection/>
    </xf>
    <xf numFmtId="0" fontId="83" fillId="0" borderId="21" xfId="159" applyFont="1" applyFill="1" applyBorder="1" applyAlignment="1">
      <alignment horizontal="center" vertical="center"/>
      <protection/>
    </xf>
    <xf numFmtId="164" fontId="30" fillId="0" borderId="39" xfId="90" applyFont="1" applyFill="1" applyBorder="1" applyAlignment="1">
      <alignment vertical="center"/>
    </xf>
    <xf numFmtId="0" fontId="83" fillId="0" borderId="43" xfId="157" applyFont="1" applyFill="1" applyBorder="1" applyAlignment="1">
      <alignment horizontal="right"/>
      <protection/>
    </xf>
    <xf numFmtId="0" fontId="83" fillId="0" borderId="27" xfId="157" applyFont="1" applyFill="1" applyBorder="1" applyAlignment="1">
      <alignment horizontal="left"/>
      <protection/>
    </xf>
    <xf numFmtId="0" fontId="83" fillId="0" borderId="27" xfId="159" applyFont="1" applyFill="1" applyBorder="1" applyAlignment="1">
      <alignment horizontal="center" vertical="center"/>
      <protection/>
    </xf>
    <xf numFmtId="4" fontId="83" fillId="0" borderId="49" xfId="73" applyNumberFormat="1" applyFont="1" applyFill="1" applyBorder="1" applyAlignment="1">
      <alignment horizontal="right" vertical="center"/>
    </xf>
    <xf numFmtId="4" fontId="83" fillId="0" borderId="27" xfId="73" applyNumberFormat="1" applyFont="1" applyFill="1" applyBorder="1" applyAlignment="1">
      <alignment horizontal="right" vertical="center"/>
    </xf>
    <xf numFmtId="0" fontId="83" fillId="0" borderId="45" xfId="157" applyFont="1" applyFill="1" applyBorder="1" applyAlignment="1">
      <alignment horizontal="right"/>
      <protection/>
    </xf>
    <xf numFmtId="0" fontId="83" fillId="0" borderId="46" xfId="157" applyFont="1" applyFill="1" applyBorder="1" applyAlignment="1">
      <alignment horizontal="left"/>
      <protection/>
    </xf>
    <xf numFmtId="0" fontId="83" fillId="0" borderId="46" xfId="159" applyFont="1" applyFill="1" applyBorder="1" applyAlignment="1">
      <alignment horizontal="center" vertical="center"/>
      <protection/>
    </xf>
    <xf numFmtId="4" fontId="83" fillId="0" borderId="47" xfId="73" applyNumberFormat="1" applyFont="1" applyFill="1" applyBorder="1" applyAlignment="1">
      <alignment horizontal="right" vertical="center"/>
    </xf>
    <xf numFmtId="4" fontId="83" fillId="0" borderId="46" xfId="73" applyNumberFormat="1" applyFont="1" applyFill="1" applyBorder="1" applyAlignment="1">
      <alignment horizontal="right" vertical="center"/>
    </xf>
    <xf numFmtId="164" fontId="30" fillId="0" borderId="48" xfId="90" applyFont="1" applyFill="1" applyBorder="1" applyAlignment="1">
      <alignment vertical="center"/>
    </xf>
    <xf numFmtId="0" fontId="83" fillId="37" borderId="27" xfId="157" applyFont="1" applyFill="1" applyBorder="1" applyAlignment="1">
      <alignment vertical="center"/>
      <protection/>
    </xf>
    <xf numFmtId="0" fontId="83" fillId="0" borderId="46" xfId="157" applyFont="1" applyBorder="1" applyAlignment="1">
      <alignment vertical="center"/>
      <protection/>
    </xf>
    <xf numFmtId="0" fontId="83" fillId="0" borderId="46" xfId="159" applyFont="1" applyBorder="1" applyAlignment="1">
      <alignment horizontal="center" vertical="center"/>
      <protection/>
    </xf>
    <xf numFmtId="4" fontId="83" fillId="0" borderId="47" xfId="73" applyNumberFormat="1" applyFont="1" applyBorder="1" applyAlignment="1">
      <alignment horizontal="right" vertical="center"/>
    </xf>
    <xf numFmtId="4" fontId="29" fillId="0" borderId="46" xfId="73" applyNumberFormat="1" applyFont="1" applyBorder="1" applyAlignment="1">
      <alignment horizontal="right" vertical="center"/>
    </xf>
    <xf numFmtId="164" fontId="32" fillId="0" borderId="48" xfId="90" applyFont="1" applyFill="1" applyBorder="1" applyAlignment="1">
      <alignment vertical="center"/>
    </xf>
    <xf numFmtId="0" fontId="83" fillId="0" borderId="27" xfId="159" applyFont="1" applyBorder="1" applyAlignment="1">
      <alignment horizontal="center" vertical="center"/>
      <protection/>
    </xf>
    <xf numFmtId="164" fontId="83" fillId="0" borderId="45" xfId="75" applyNumberFormat="1" applyFont="1" applyBorder="1" applyAlignment="1">
      <alignment horizontal="center" vertical="center"/>
    </xf>
    <xf numFmtId="0" fontId="84" fillId="0" borderId="46" xfId="152" applyFont="1" applyBorder="1" applyAlignment="1">
      <alignment horizontal="center" vertical="center"/>
      <protection/>
    </xf>
    <xf numFmtId="0" fontId="84" fillId="0" borderId="46" xfId="154" applyNumberFormat="1" applyFont="1" applyBorder="1" applyAlignment="1">
      <alignment horizontal="left" vertical="center"/>
      <protection/>
    </xf>
    <xf numFmtId="4" fontId="31" fillId="0" borderId="47" xfId="73" applyNumberFormat="1" applyFont="1" applyBorder="1" applyAlignment="1">
      <alignment horizontal="right" vertical="center"/>
    </xf>
    <xf numFmtId="164" fontId="32" fillId="0" borderId="48" xfId="200" applyFont="1" applyFill="1" applyBorder="1" applyAlignment="1">
      <alignment vertical="center"/>
    </xf>
    <xf numFmtId="181" fontId="84" fillId="0" borderId="46" xfId="154" applyNumberFormat="1" applyFont="1" applyBorder="1" applyAlignment="1">
      <alignment horizontal="left" vertical="center"/>
      <protection/>
    </xf>
    <xf numFmtId="0" fontId="83" fillId="37" borderId="45" xfId="157" applyFont="1" applyFill="1" applyBorder="1" applyAlignment="1">
      <alignment horizontal="right"/>
      <protection/>
    </xf>
    <xf numFmtId="43" fontId="31" fillId="0" borderId="46" xfId="91" applyNumberFormat="1" applyFont="1" applyBorder="1" applyAlignment="1">
      <alignment horizontal="center" vertical="center"/>
    </xf>
    <xf numFmtId="181" fontId="83" fillId="0" borderId="46" xfId="154" applyNumberFormat="1" applyFont="1" applyBorder="1" applyAlignment="1">
      <alignment horizontal="center" vertical="center"/>
      <protection/>
    </xf>
    <xf numFmtId="4" fontId="84" fillId="0" borderId="47" xfId="73" applyNumberFormat="1" applyFont="1" applyBorder="1" applyAlignment="1">
      <alignment horizontal="right" vertical="center"/>
    </xf>
    <xf numFmtId="0" fontId="84" fillId="37" borderId="40" xfId="157" applyFont="1" applyFill="1" applyBorder="1" applyAlignment="1">
      <alignment horizontal="center"/>
      <protection/>
    </xf>
    <xf numFmtId="0" fontId="83" fillId="0" borderId="45" xfId="157" applyFont="1" applyFill="1" applyBorder="1" applyAlignment="1">
      <alignment horizontal="right" vertical="center"/>
      <protection/>
    </xf>
    <xf numFmtId="0" fontId="83" fillId="0" borderId="46" xfId="157" applyFont="1" applyFill="1" applyBorder="1" applyAlignment="1">
      <alignment vertical="center"/>
      <protection/>
    </xf>
    <xf numFmtId="165" fontId="29" fillId="0" borderId="47" xfId="73" applyNumberFormat="1" applyFont="1" applyFill="1" applyBorder="1" applyAlignment="1">
      <alignment horizontal="right" vertical="center"/>
    </xf>
    <xf numFmtId="0" fontId="29" fillId="0" borderId="0" xfId="206" applyFont="1" applyAlignment="1" applyProtection="1">
      <alignment horizontal="center" vertical="center"/>
      <protection locked="0"/>
    </xf>
    <xf numFmtId="49" fontId="29" fillId="0" borderId="0" xfId="206" applyNumberFormat="1" applyFont="1" applyAlignment="1" applyProtection="1">
      <alignment vertical="center"/>
      <protection locked="0"/>
    </xf>
    <xf numFmtId="0" fontId="29" fillId="0" borderId="0" xfId="206" applyFont="1" applyAlignment="1" applyProtection="1">
      <alignment vertical="center"/>
      <protection locked="0"/>
    </xf>
    <xf numFmtId="4" fontId="29" fillId="0" borderId="0" xfId="206" applyNumberFormat="1" applyFont="1" applyAlignment="1" applyProtection="1">
      <alignment horizontal="right" vertical="center"/>
      <protection locked="0"/>
    </xf>
    <xf numFmtId="4" fontId="29" fillId="37" borderId="19" xfId="93" applyNumberFormat="1" applyFont="1" applyFill="1" applyBorder="1" applyAlignment="1">
      <alignment horizontal="right"/>
    </xf>
    <xf numFmtId="4" fontId="32" fillId="0" borderId="27" xfId="200" applyNumberFormat="1" applyFont="1" applyBorder="1" applyAlignment="1">
      <alignment horizontal="right" vertical="center"/>
    </xf>
    <xf numFmtId="4" fontId="32" fillId="0" borderId="21" xfId="200" applyNumberFormat="1" applyFont="1" applyBorder="1" applyAlignment="1">
      <alignment horizontal="right" vertical="center"/>
    </xf>
    <xf numFmtId="4" fontId="32" fillId="0" borderId="17" xfId="200" applyNumberFormat="1" applyFont="1" applyFill="1" applyBorder="1" applyAlignment="1">
      <alignment horizontal="right" vertical="center"/>
    </xf>
    <xf numFmtId="4" fontId="32" fillId="0" borderId="27" xfId="200" applyNumberFormat="1" applyFont="1" applyFill="1" applyBorder="1" applyAlignment="1">
      <alignment horizontal="right" vertical="center"/>
    </xf>
    <xf numFmtId="4" fontId="32" fillId="0" borderId="44" xfId="200" applyNumberFormat="1" applyFont="1" applyBorder="1" applyAlignment="1">
      <alignment horizontal="right" vertical="center"/>
    </xf>
    <xf numFmtId="4" fontId="29" fillId="0" borderId="21" xfId="93" applyNumberFormat="1" applyFont="1" applyBorder="1" applyAlignment="1">
      <alignment horizontal="right" vertical="center"/>
    </xf>
    <xf numFmtId="4" fontId="31" fillId="0" borderId="46" xfId="93" applyNumberFormat="1" applyFont="1" applyBorder="1" applyAlignment="1">
      <alignment horizontal="right" vertical="center"/>
    </xf>
    <xf numFmtId="4" fontId="29" fillId="37" borderId="27" xfId="93" applyNumberFormat="1" applyFont="1" applyFill="1" applyBorder="1" applyAlignment="1">
      <alignment horizontal="right" vertical="center"/>
    </xf>
    <xf numFmtId="4" fontId="30" fillId="0" borderId="19" xfId="155" applyNumberFormat="1" applyFont="1" applyFill="1" applyBorder="1" applyAlignment="1">
      <alignment horizontal="right" vertical="center"/>
      <protection/>
    </xf>
    <xf numFmtId="4" fontId="29" fillId="0" borderId="21" xfId="93" applyNumberFormat="1" applyFont="1" applyFill="1" applyBorder="1" applyAlignment="1">
      <alignment horizontal="right" vertical="center"/>
    </xf>
    <xf numFmtId="4" fontId="29" fillId="37" borderId="21" xfId="93" applyNumberFormat="1" applyFont="1" applyFill="1" applyBorder="1" applyAlignment="1">
      <alignment horizontal="right" vertical="center"/>
    </xf>
    <xf numFmtId="4" fontId="32" fillId="0" borderId="19" xfId="155" applyNumberFormat="1" applyFont="1" applyFill="1" applyBorder="1" applyAlignment="1">
      <alignment horizontal="right" vertical="center"/>
      <protection/>
    </xf>
    <xf numFmtId="4" fontId="31" fillId="37" borderId="19" xfId="93" applyNumberFormat="1" applyFont="1" applyFill="1" applyBorder="1" applyAlignment="1">
      <alignment horizontal="right"/>
    </xf>
    <xf numFmtId="4" fontId="29" fillId="0" borderId="19" xfId="93" applyNumberFormat="1" applyFont="1" applyBorder="1" applyAlignment="1">
      <alignment horizontal="right" vertical="center"/>
    </xf>
    <xf numFmtId="4" fontId="29" fillId="0" borderId="28" xfId="93" applyNumberFormat="1" applyFont="1" applyFill="1" applyBorder="1" applyAlignment="1">
      <alignment horizontal="right"/>
    </xf>
    <xf numFmtId="4" fontId="29" fillId="0" borderId="51" xfId="93" applyNumberFormat="1" applyFont="1" applyFill="1" applyBorder="1" applyAlignment="1">
      <alignment horizontal="right"/>
    </xf>
    <xf numFmtId="4" fontId="29" fillId="0" borderId="46" xfId="93" applyNumberFormat="1" applyFont="1" applyBorder="1" applyAlignment="1">
      <alignment horizontal="right" vertical="center"/>
    </xf>
    <xf numFmtId="4" fontId="29" fillId="0" borderId="27" xfId="93" applyNumberFormat="1" applyFont="1" applyBorder="1" applyAlignment="1">
      <alignment horizontal="right" vertical="center"/>
    </xf>
    <xf numFmtId="4" fontId="32" fillId="0" borderId="51" xfId="155" applyNumberFormat="1" applyFont="1" applyFill="1" applyBorder="1" applyAlignment="1">
      <alignment horizontal="right" vertical="center"/>
      <protection/>
    </xf>
    <xf numFmtId="4" fontId="29" fillId="37" borderId="51" xfId="93" applyNumberFormat="1" applyFont="1" applyFill="1" applyBorder="1" applyAlignment="1">
      <alignment horizontal="right"/>
    </xf>
    <xf numFmtId="4" fontId="29" fillId="0" borderId="46" xfId="93" applyNumberFormat="1" applyFont="1" applyFill="1" applyBorder="1" applyAlignment="1">
      <alignment horizontal="right" vertical="center"/>
    </xf>
    <xf numFmtId="4" fontId="31" fillId="0" borderId="21" xfId="200" applyNumberFormat="1" applyFont="1" applyBorder="1" applyAlignment="1">
      <alignment horizontal="right" vertical="center"/>
    </xf>
    <xf numFmtId="4" fontId="31" fillId="0" borderId="17" xfId="200" applyNumberFormat="1" applyFont="1" applyFill="1" applyBorder="1" applyAlignment="1">
      <alignment horizontal="right" vertical="center"/>
    </xf>
    <xf numFmtId="4" fontId="31" fillId="0" borderId="27" xfId="200" applyNumberFormat="1" applyFont="1" applyFill="1" applyBorder="1" applyAlignment="1">
      <alignment horizontal="right" vertical="center"/>
    </xf>
    <xf numFmtId="4" fontId="87" fillId="0" borderId="27" xfId="200" applyNumberFormat="1" applyFont="1" applyBorder="1" applyAlignment="1">
      <alignment horizontal="right" vertical="center"/>
    </xf>
    <xf numFmtId="4" fontId="87" fillId="0" borderId="21" xfId="200" applyNumberFormat="1" applyFont="1" applyBorder="1" applyAlignment="1">
      <alignment horizontal="right" vertical="center"/>
    </xf>
    <xf numFmtId="4" fontId="87" fillId="0" borderId="17" xfId="200" applyNumberFormat="1" applyFont="1" applyFill="1" applyBorder="1" applyAlignment="1">
      <alignment horizontal="right" vertical="center"/>
    </xf>
    <xf numFmtId="4" fontId="87" fillId="0" borderId="27" xfId="200" applyNumberFormat="1" applyFont="1" applyFill="1" applyBorder="1" applyAlignment="1">
      <alignment horizontal="right" vertical="center"/>
    </xf>
    <xf numFmtId="4" fontId="88" fillId="0" borderId="27" xfId="91" applyNumberFormat="1" applyFont="1" applyBorder="1" applyAlignment="1">
      <alignment horizontal="right" vertical="center"/>
    </xf>
    <xf numFmtId="4" fontId="88" fillId="37" borderId="21" xfId="73" applyNumberFormat="1" applyFont="1" applyFill="1" applyBorder="1" applyAlignment="1">
      <alignment horizontal="right" vertical="center"/>
    </xf>
    <xf numFmtId="4" fontId="88" fillId="0" borderId="21" xfId="91" applyNumberFormat="1" applyFont="1" applyBorder="1" applyAlignment="1">
      <alignment horizontal="right" vertical="center"/>
    </xf>
    <xf numFmtId="4" fontId="88" fillId="0" borderId="21" xfId="73" applyNumberFormat="1" applyFont="1" applyBorder="1" applyAlignment="1">
      <alignment horizontal="right" vertical="center"/>
    </xf>
    <xf numFmtId="4" fontId="88" fillId="0" borderId="21" xfId="72" applyNumberFormat="1" applyFont="1" applyBorder="1" applyAlignment="1">
      <alignment horizontal="right" vertical="center"/>
    </xf>
    <xf numFmtId="4" fontId="88" fillId="0" borderId="21" xfId="77" applyNumberFormat="1" applyFont="1" applyBorder="1" applyAlignment="1">
      <alignment horizontal="right" vertical="center"/>
    </xf>
    <xf numFmtId="4" fontId="87" fillId="0" borderId="46" xfId="77" applyNumberFormat="1" applyFont="1" applyBorder="1" applyAlignment="1">
      <alignment horizontal="right" vertical="center"/>
    </xf>
    <xf numFmtId="4" fontId="88" fillId="0" borderId="27" xfId="77" applyNumberFormat="1" applyFont="1" applyBorder="1" applyAlignment="1">
      <alignment horizontal="right" vertical="center"/>
    </xf>
    <xf numFmtId="4" fontId="88" fillId="0" borderId="21" xfId="77" applyNumberFormat="1" applyFont="1" applyFill="1" applyBorder="1" applyAlignment="1">
      <alignment horizontal="right" vertical="center"/>
    </xf>
    <xf numFmtId="4" fontId="87" fillId="0" borderId="21" xfId="77" applyNumberFormat="1" applyFont="1" applyBorder="1" applyAlignment="1">
      <alignment horizontal="right" vertical="center"/>
    </xf>
    <xf numFmtId="4" fontId="88" fillId="0" borderId="27" xfId="91" applyNumberFormat="1" applyFont="1" applyFill="1" applyBorder="1" applyAlignment="1">
      <alignment horizontal="right" vertical="center"/>
    </xf>
    <xf numFmtId="4" fontId="88" fillId="0" borderId="21" xfId="73" applyNumberFormat="1" applyFont="1" applyFill="1" applyBorder="1" applyAlignment="1">
      <alignment horizontal="right" vertical="center"/>
    </xf>
    <xf numFmtId="4" fontId="88" fillId="0" borderId="27" xfId="77" applyNumberFormat="1" applyFont="1" applyFill="1" applyBorder="1" applyAlignment="1">
      <alignment horizontal="right" vertical="center"/>
    </xf>
    <xf numFmtId="4" fontId="88" fillId="0" borderId="46" xfId="77" applyNumberFormat="1" applyFont="1" applyFill="1" applyBorder="1" applyAlignment="1">
      <alignment horizontal="right" vertical="center"/>
    </xf>
    <xf numFmtId="4" fontId="88" fillId="0" borderId="46" xfId="73" applyNumberFormat="1" applyFont="1" applyBorder="1" applyAlignment="1">
      <alignment horizontal="right" vertical="center"/>
    </xf>
    <xf numFmtId="4" fontId="88" fillId="0" borderId="46" xfId="77" applyNumberFormat="1" applyFont="1" applyBorder="1" applyAlignment="1">
      <alignment horizontal="right" vertical="center"/>
    </xf>
    <xf numFmtId="4" fontId="88" fillId="0" borderId="46" xfId="91" applyNumberFormat="1" applyFont="1" applyFill="1" applyBorder="1" applyAlignment="1">
      <alignment horizontal="right" vertical="center"/>
    </xf>
    <xf numFmtId="4" fontId="88" fillId="0" borderId="0" xfId="206" applyNumberFormat="1" applyFont="1" applyAlignment="1" applyProtection="1">
      <alignment horizontal="right" vertical="center"/>
      <protection locked="0"/>
    </xf>
    <xf numFmtId="4" fontId="87" fillId="0" borderId="0" xfId="206" applyNumberFormat="1" applyFont="1" applyAlignment="1" applyProtection="1">
      <alignment horizontal="left" vertical="center"/>
      <protection hidden="1"/>
    </xf>
    <xf numFmtId="4" fontId="87" fillId="0" borderId="9" xfId="206" applyNumberFormat="1" applyFont="1" applyBorder="1" applyAlignment="1" applyProtection="1">
      <alignment horizontal="center" vertical="center"/>
      <protection hidden="1"/>
    </xf>
    <xf numFmtId="4" fontId="87" fillId="0" borderId="27" xfId="200" applyNumberFormat="1" applyFont="1" applyBorder="1" applyAlignment="1">
      <alignment horizontal="left" vertical="center"/>
    </xf>
    <xf numFmtId="4" fontId="87" fillId="0" borderId="21" xfId="200" applyNumberFormat="1" applyFont="1" applyBorder="1" applyAlignment="1">
      <alignment horizontal="left" vertical="center"/>
    </xf>
    <xf numFmtId="4" fontId="87" fillId="0" borderId="17" xfId="200" applyNumberFormat="1" applyFont="1" applyFill="1" applyBorder="1" applyAlignment="1">
      <alignment horizontal="left" vertical="center"/>
    </xf>
    <xf numFmtId="4" fontId="87" fillId="0" borderId="27" xfId="200" applyNumberFormat="1" applyFont="1" applyFill="1" applyBorder="1" applyAlignment="1">
      <alignment horizontal="left" vertical="center"/>
    </xf>
    <xf numFmtId="4" fontId="87" fillId="0" borderId="21" xfId="73" applyNumberFormat="1" applyFont="1" applyFill="1" applyBorder="1" applyAlignment="1">
      <alignment horizontal="right" vertical="center"/>
    </xf>
    <xf numFmtId="4" fontId="87" fillId="0" borderId="21" xfId="73" applyNumberFormat="1" applyFont="1" applyBorder="1" applyAlignment="1">
      <alignment horizontal="right" vertical="center"/>
    </xf>
    <xf numFmtId="4" fontId="87" fillId="0" borderId="21" xfId="74" applyNumberFormat="1" applyFont="1" applyBorder="1" applyAlignment="1">
      <alignment horizontal="right" vertical="center"/>
    </xf>
    <xf numFmtId="4" fontId="88" fillId="0" borderId="21" xfId="74" applyNumberFormat="1" applyFont="1" applyBorder="1" applyAlignment="1">
      <alignment horizontal="right" vertical="center"/>
    </xf>
    <xf numFmtId="4" fontId="88" fillId="0" borderId="21" xfId="74" applyNumberFormat="1" applyFont="1" applyFill="1" applyBorder="1" applyAlignment="1">
      <alignment horizontal="right" vertical="center"/>
    </xf>
    <xf numFmtId="4" fontId="87" fillId="0" borderId="46" xfId="74" applyNumberFormat="1" applyFont="1" applyBorder="1" applyAlignment="1">
      <alignment horizontal="right" vertical="center"/>
    </xf>
    <xf numFmtId="4" fontId="88" fillId="0" borderId="27" xfId="74" applyNumberFormat="1" applyFont="1" applyBorder="1" applyAlignment="1">
      <alignment horizontal="right" vertical="center"/>
    </xf>
    <xf numFmtId="4" fontId="88" fillId="0" borderId="27" xfId="91" applyNumberFormat="1" applyFont="1" applyBorder="1" applyAlignment="1">
      <alignment vertical="center"/>
    </xf>
    <xf numFmtId="4" fontId="88" fillId="0" borderId="27" xfId="91" applyNumberFormat="1" applyFont="1" applyFill="1" applyBorder="1" applyAlignment="1">
      <alignment vertical="center"/>
    </xf>
    <xf numFmtId="4" fontId="87" fillId="0" borderId="21" xfId="74" applyNumberFormat="1" applyFont="1" applyFill="1" applyBorder="1" applyAlignment="1">
      <alignment horizontal="right" vertical="center"/>
    </xf>
    <xf numFmtId="4" fontId="88" fillId="0" borderId="27" xfId="74" applyNumberFormat="1" applyFont="1" applyFill="1" applyBorder="1" applyAlignment="1">
      <alignment horizontal="right" vertical="center"/>
    </xf>
    <xf numFmtId="4" fontId="88" fillId="0" borderId="21" xfId="91" applyNumberFormat="1" applyFont="1" applyBorder="1" applyAlignment="1">
      <alignment vertical="center"/>
    </xf>
    <xf numFmtId="4" fontId="88" fillId="0" borderId="27" xfId="73" applyNumberFormat="1" applyFont="1" applyFill="1" applyBorder="1" applyAlignment="1">
      <alignment horizontal="right" vertical="center"/>
    </xf>
    <xf numFmtId="4" fontId="88" fillId="0" borderId="46" xfId="73" applyNumberFormat="1" applyFont="1" applyFill="1" applyBorder="1" applyAlignment="1">
      <alignment horizontal="right" vertical="center"/>
    </xf>
    <xf numFmtId="4" fontId="88" fillId="0" borderId="46" xfId="74" applyNumberFormat="1" applyFont="1" applyFill="1" applyBorder="1" applyAlignment="1">
      <alignment horizontal="right" vertical="center"/>
    </xf>
    <xf numFmtId="4" fontId="87" fillId="0" borderId="46" xfId="73" applyNumberFormat="1" applyFont="1" applyBorder="1" applyAlignment="1">
      <alignment horizontal="right" vertical="center"/>
    </xf>
    <xf numFmtId="4" fontId="88" fillId="0" borderId="46" xfId="91" applyNumberFormat="1" applyFont="1" applyBorder="1" applyAlignment="1">
      <alignment vertical="center"/>
    </xf>
    <xf numFmtId="4" fontId="88" fillId="0" borderId="0" xfId="206" applyNumberFormat="1" applyFont="1" applyAlignment="1" applyProtection="1">
      <alignment vertical="center"/>
      <protection locked="0"/>
    </xf>
    <xf numFmtId="4" fontId="87" fillId="0" borderId="46" xfId="74" applyNumberFormat="1" applyFont="1" applyFill="1" applyBorder="1" applyAlignment="1">
      <alignment horizontal="right" vertical="center"/>
    </xf>
    <xf numFmtId="0" fontId="84" fillId="0" borderId="43" xfId="157" applyFont="1" applyBorder="1" applyAlignment="1">
      <alignment horizontal="right" vertical="center"/>
      <protection/>
    </xf>
    <xf numFmtId="49" fontId="32" fillId="0" borderId="27" xfId="206" applyNumberFormat="1" applyFont="1" applyBorder="1" applyAlignment="1">
      <alignment horizontal="left" vertical="center"/>
      <protection/>
    </xf>
    <xf numFmtId="0" fontId="29" fillId="0" borderId="46" xfId="91" applyNumberFormat="1" applyFont="1" applyBorder="1" applyAlignment="1">
      <alignment vertical="center"/>
    </xf>
    <xf numFmtId="0" fontId="84" fillId="0" borderId="27" xfId="157" applyFont="1" applyBorder="1" applyAlignment="1">
      <alignment vertical="center"/>
      <protection/>
    </xf>
    <xf numFmtId="0" fontId="84" fillId="0" borderId="46" xfId="152" applyFont="1" applyBorder="1" applyAlignment="1">
      <alignment vertical="center"/>
      <protection/>
    </xf>
    <xf numFmtId="4" fontId="29" fillId="0" borderId="47" xfId="73" applyNumberFormat="1" applyFont="1" applyBorder="1" applyAlignment="1">
      <alignment horizontal="right" vertical="center"/>
    </xf>
    <xf numFmtId="4" fontId="88" fillId="0" borderId="17" xfId="77" applyNumberFormat="1" applyFont="1" applyBorder="1" applyAlignment="1">
      <alignment horizontal="right" vertical="center"/>
    </xf>
    <xf numFmtId="4" fontId="88" fillId="0" borderId="46" xfId="74" applyNumberFormat="1" applyFont="1" applyBorder="1" applyAlignment="1">
      <alignment horizontal="right" vertical="center"/>
    </xf>
    <xf numFmtId="4" fontId="87" fillId="0" borderId="27" xfId="91" applyNumberFormat="1" applyFont="1" applyBorder="1" applyAlignment="1">
      <alignment horizontal="right" vertical="center"/>
    </xf>
    <xf numFmtId="4" fontId="87" fillId="37" borderId="21" xfId="73" applyNumberFormat="1" applyFont="1" applyFill="1" applyBorder="1" applyAlignment="1">
      <alignment horizontal="right" vertical="center"/>
    </xf>
    <xf numFmtId="4" fontId="87" fillId="0" borderId="21" xfId="91" applyNumberFormat="1" applyFont="1" applyBorder="1" applyAlignment="1">
      <alignment horizontal="right" vertical="center"/>
    </xf>
    <xf numFmtId="4" fontId="87" fillId="0" borderId="21" xfId="72" applyNumberFormat="1" applyFont="1" applyBorder="1" applyAlignment="1">
      <alignment horizontal="right" vertical="center"/>
    </xf>
    <xf numFmtId="4" fontId="31" fillId="0" borderId="21" xfId="93" applyNumberFormat="1" applyFont="1" applyBorder="1" applyAlignment="1">
      <alignment horizontal="right" vertical="center"/>
    </xf>
    <xf numFmtId="0" fontId="84" fillId="0" borderId="21" xfId="159" applyFont="1" applyBorder="1" applyAlignment="1">
      <alignment horizontal="center" vertical="center"/>
      <protection/>
    </xf>
    <xf numFmtId="43" fontId="31" fillId="0" borderId="21" xfId="91" applyNumberFormat="1" applyFont="1" applyBorder="1" applyAlignment="1">
      <alignment vertical="center"/>
    </xf>
    <xf numFmtId="0" fontId="84" fillId="0" borderId="45" xfId="157" applyFont="1" applyBorder="1" applyAlignment="1">
      <alignment horizontal="right" vertical="center"/>
      <protection/>
    </xf>
    <xf numFmtId="4" fontId="31" fillId="0" borderId="0" xfId="68" applyNumberFormat="1" applyFont="1" applyAlignment="1" applyProtection="1">
      <alignment horizontal="left" vertical="center"/>
      <protection/>
    </xf>
    <xf numFmtId="4" fontId="31" fillId="0" borderId="21" xfId="68" applyNumberFormat="1" applyFont="1" applyBorder="1" applyAlignment="1">
      <alignment horizontal="right" vertical="center"/>
    </xf>
    <xf numFmtId="4" fontId="31" fillId="0" borderId="46" xfId="68" applyNumberFormat="1" applyFont="1" applyFill="1" applyBorder="1" applyAlignment="1">
      <alignment horizontal="right" vertical="center"/>
    </xf>
    <xf numFmtId="4" fontId="29" fillId="0" borderId="27" xfId="68" applyNumberFormat="1" applyFont="1" applyBorder="1" applyAlignment="1">
      <alignment horizontal="right" vertical="center"/>
    </xf>
    <xf numFmtId="4" fontId="29" fillId="0" borderId="21" xfId="68" applyNumberFormat="1" applyFont="1" applyBorder="1" applyAlignment="1">
      <alignment horizontal="right" vertical="center"/>
    </xf>
    <xf numFmtId="4" fontId="29" fillId="0" borderId="18" xfId="68" applyNumberFormat="1" applyFont="1" applyBorder="1" applyAlignment="1">
      <alignment horizontal="right" vertical="center"/>
    </xf>
    <xf numFmtId="4" fontId="83" fillId="0" borderId="18" xfId="68" applyNumberFormat="1" applyFont="1" applyBorder="1" applyAlignment="1">
      <alignment horizontal="right" vertical="center"/>
    </xf>
    <xf numFmtId="4" fontId="84" fillId="0" borderId="47" xfId="68" applyNumberFormat="1" applyFont="1" applyBorder="1" applyAlignment="1">
      <alignment horizontal="right" vertical="center"/>
    </xf>
    <xf numFmtId="4" fontId="83" fillId="0" borderId="27" xfId="68" applyNumberFormat="1" applyFont="1" applyBorder="1" applyAlignment="1">
      <alignment horizontal="right" vertical="center"/>
    </xf>
    <xf numFmtId="4" fontId="83" fillId="0" borderId="21" xfId="68" applyNumberFormat="1" applyFont="1" applyBorder="1" applyAlignment="1">
      <alignment horizontal="right" vertical="center"/>
    </xf>
    <xf numFmtId="4" fontId="84" fillId="0" borderId="18" xfId="68" applyNumberFormat="1" applyFont="1" applyBorder="1" applyAlignment="1">
      <alignment horizontal="right" vertical="center"/>
    </xf>
    <xf numFmtId="4" fontId="83" fillId="0" borderId="46" xfId="68" applyNumberFormat="1" applyFont="1" applyBorder="1" applyAlignment="1">
      <alignment horizontal="right" vertical="center"/>
    </xf>
    <xf numFmtId="4" fontId="29" fillId="0" borderId="46" xfId="68" applyNumberFormat="1" applyFont="1" applyBorder="1" applyAlignment="1">
      <alignment horizontal="right" vertical="center"/>
    </xf>
    <xf numFmtId="4" fontId="83" fillId="0" borderId="46" xfId="68" applyNumberFormat="1" applyFont="1" applyFill="1" applyBorder="1" applyAlignment="1">
      <alignment horizontal="right" vertical="center"/>
    </xf>
    <xf numFmtId="4" fontId="83" fillId="0" borderId="27" xfId="68" applyNumberFormat="1" applyFont="1" applyFill="1" applyBorder="1" applyAlignment="1">
      <alignment horizontal="right" vertical="center"/>
    </xf>
    <xf numFmtId="4" fontId="31" fillId="0" borderId="46" xfId="68" applyNumberFormat="1" applyFont="1" applyBorder="1" applyAlignment="1">
      <alignment horizontal="right" vertical="center"/>
    </xf>
    <xf numFmtId="4" fontId="31" fillId="0" borderId="0" xfId="68" applyNumberFormat="1" applyFont="1" applyAlignment="1" applyProtection="1">
      <alignment horizontal="right" vertical="center"/>
      <protection hidden="1"/>
    </xf>
    <xf numFmtId="4" fontId="85" fillId="0" borderId="27" xfId="68" applyNumberFormat="1" applyFont="1" applyBorder="1" applyAlignment="1">
      <alignment horizontal="right" vertical="center"/>
    </xf>
    <xf numFmtId="4" fontId="85" fillId="0" borderId="21" xfId="68" applyNumberFormat="1" applyFont="1" applyBorder="1" applyAlignment="1">
      <alignment horizontal="right" vertical="center"/>
    </xf>
    <xf numFmtId="4" fontId="31" fillId="0" borderId="27" xfId="68" applyNumberFormat="1" applyFont="1" applyBorder="1" applyAlignment="1">
      <alignment horizontal="right" vertical="center"/>
    </xf>
    <xf numFmtId="4" fontId="31" fillId="0" borderId="17" xfId="68" applyNumberFormat="1" applyFont="1" applyFill="1" applyBorder="1" applyAlignment="1">
      <alignment horizontal="right" vertical="center"/>
    </xf>
    <xf numFmtId="4" fontId="31" fillId="0" borderId="27" xfId="68" applyNumberFormat="1" applyFont="1" applyFill="1" applyBorder="1" applyAlignment="1">
      <alignment horizontal="right" vertical="center"/>
    </xf>
    <xf numFmtId="4" fontId="29" fillId="0" borderId="0" xfId="68" applyNumberFormat="1" applyFont="1" applyAlignment="1" applyProtection="1">
      <alignment horizontal="right" vertical="center"/>
      <protection locked="0"/>
    </xf>
    <xf numFmtId="4" fontId="88" fillId="0" borderId="0" xfId="160" applyNumberFormat="1" applyFont="1" applyBorder="1" applyAlignment="1" applyProtection="1">
      <alignment horizontal="left"/>
      <protection hidden="1"/>
    </xf>
    <xf numFmtId="0" fontId="80" fillId="0" borderId="25" xfId="0" applyFont="1" applyBorder="1" applyAlignment="1">
      <alignment horizontal="left" vertical="center"/>
    </xf>
    <xf numFmtId="0" fontId="79" fillId="0" borderId="25" xfId="0" applyFont="1" applyBorder="1" applyAlignment="1">
      <alignment vertical="center"/>
    </xf>
    <xf numFmtId="0" fontId="7" fillId="0" borderId="25" xfId="206" applyFont="1" applyBorder="1" applyAlignment="1" applyProtection="1">
      <alignment horizontal="center" vertical="center"/>
      <protection hidden="1"/>
    </xf>
    <xf numFmtId="0" fontId="6" fillId="0" borderId="25" xfId="206" applyFont="1" applyBorder="1" applyAlignment="1" applyProtection="1">
      <alignment horizontal="left" vertical="center"/>
      <protection hidden="1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19" xfId="0" applyFont="1" applyBorder="1" applyAlignment="1">
      <alignment horizontal="left" vertical="center"/>
    </xf>
    <xf numFmtId="0" fontId="79" fillId="0" borderId="19" xfId="0" applyFont="1" applyBorder="1" applyAlignment="1">
      <alignment vertical="center"/>
    </xf>
    <xf numFmtId="164" fontId="79" fillId="0" borderId="19" xfId="68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horizontal="center"/>
    </xf>
    <xf numFmtId="0" fontId="0" fillId="0" borderId="19" xfId="0" applyBorder="1" applyAlignment="1">
      <alignment/>
    </xf>
    <xf numFmtId="4" fontId="77" fillId="0" borderId="19" xfId="0" applyNumberFormat="1" applyFont="1" applyBorder="1" applyAlignment="1">
      <alignment/>
    </xf>
    <xf numFmtId="4" fontId="79" fillId="0" borderId="0" xfId="0" applyNumberFormat="1" applyFont="1" applyAlignment="1">
      <alignment/>
    </xf>
    <xf numFmtId="164" fontId="77" fillId="0" borderId="0" xfId="68" applyFont="1" applyAlignment="1">
      <alignment/>
    </xf>
    <xf numFmtId="164" fontId="0" fillId="0" borderId="0" xfId="68" applyFont="1" applyAlignment="1">
      <alignment/>
    </xf>
    <xf numFmtId="4" fontId="88" fillId="0" borderId="17" xfId="91" applyNumberFormat="1" applyFont="1" applyBorder="1" applyAlignment="1">
      <alignment horizontal="right" vertical="center"/>
    </xf>
    <xf numFmtId="0" fontId="29" fillId="0" borderId="21" xfId="157" applyFont="1" applyFill="1" applyBorder="1" applyAlignment="1">
      <alignment vertical="center"/>
      <protection/>
    </xf>
    <xf numFmtId="0" fontId="31" fillId="0" borderId="9" xfId="206" applyFont="1" applyBorder="1" applyAlignment="1" applyProtection="1">
      <alignment horizontal="center" vertical="center"/>
      <protection hidden="1"/>
    </xf>
    <xf numFmtId="4" fontId="88" fillId="0" borderId="21" xfId="91" applyNumberFormat="1" applyFont="1" applyFill="1" applyBorder="1" applyAlignment="1">
      <alignment horizontal="right" vertical="center"/>
    </xf>
    <xf numFmtId="164" fontId="30" fillId="0" borderId="37" xfId="90" applyFont="1" applyFill="1" applyBorder="1" applyAlignment="1">
      <alignment horizontal="center" vertical="center" textRotation="180"/>
    </xf>
    <xf numFmtId="4" fontId="29" fillId="37" borderId="21" xfId="93" applyNumberFormat="1" applyFont="1" applyFill="1" applyBorder="1" applyAlignment="1">
      <alignment horizontal="right"/>
    </xf>
    <xf numFmtId="4" fontId="84" fillId="0" borderId="21" xfId="73" applyNumberFormat="1" applyFont="1" applyBorder="1" applyAlignment="1">
      <alignment horizontal="right" vertical="center"/>
    </xf>
    <xf numFmtId="4" fontId="84" fillId="0" borderId="21" xfId="68" applyNumberFormat="1" applyFont="1" applyBorder="1" applyAlignment="1">
      <alignment horizontal="right" vertical="center"/>
    </xf>
    <xf numFmtId="4" fontId="29" fillId="37" borderId="46" xfId="93" applyNumberFormat="1" applyFont="1" applyFill="1" applyBorder="1" applyAlignment="1">
      <alignment horizontal="right"/>
    </xf>
    <xf numFmtId="4" fontId="84" fillId="0" borderId="46" xfId="73" applyNumberFormat="1" applyFont="1" applyBorder="1" applyAlignment="1">
      <alignment horizontal="right" vertical="center"/>
    </xf>
    <xf numFmtId="4" fontId="84" fillId="0" borderId="46" xfId="68" applyNumberFormat="1" applyFont="1" applyBorder="1" applyAlignment="1">
      <alignment horizontal="right" vertical="center"/>
    </xf>
    <xf numFmtId="164" fontId="32" fillId="0" borderId="37" xfId="90" applyFont="1" applyFill="1" applyBorder="1" applyAlignment="1">
      <alignment horizontal="center" vertical="center" textRotation="180"/>
    </xf>
    <xf numFmtId="164" fontId="30" fillId="0" borderId="37" xfId="90" applyFont="1" applyFill="1" applyBorder="1" applyAlignment="1">
      <alignment vertical="center" textRotation="180"/>
    </xf>
    <xf numFmtId="0" fontId="83" fillId="37" borderId="43" xfId="157" applyFont="1" applyFill="1" applyBorder="1" applyAlignment="1">
      <alignment horizontal="right"/>
      <protection/>
    </xf>
    <xf numFmtId="43" fontId="31" fillId="0" borderId="27" xfId="91" applyNumberFormat="1" applyFont="1" applyBorder="1" applyAlignment="1">
      <alignment horizontal="center" vertical="center"/>
    </xf>
    <xf numFmtId="4" fontId="29" fillId="37" borderId="28" xfId="93" applyNumberFormat="1" applyFont="1" applyFill="1" applyBorder="1" applyAlignment="1">
      <alignment horizontal="right"/>
    </xf>
    <xf numFmtId="181" fontId="83" fillId="0" borderId="27" xfId="154" applyNumberFormat="1" applyFont="1" applyBorder="1" applyAlignment="1">
      <alignment horizontal="center" vertical="center"/>
      <protection/>
    </xf>
    <xf numFmtId="4" fontId="84" fillId="0" borderId="49" xfId="73" applyNumberFormat="1" applyFont="1" applyBorder="1" applyAlignment="1">
      <alignment horizontal="right" vertical="center"/>
    </xf>
    <xf numFmtId="4" fontId="84" fillId="0" borderId="49" xfId="68" applyNumberFormat="1" applyFont="1" applyBorder="1" applyAlignment="1">
      <alignment horizontal="right" vertical="center"/>
    </xf>
    <xf numFmtId="183" fontId="79" fillId="0" borderId="28" xfId="0" applyNumberFormat="1" applyFont="1" applyBorder="1" applyAlignment="1">
      <alignment/>
    </xf>
    <xf numFmtId="4" fontId="31" fillId="0" borderId="9" xfId="68" applyNumberFormat="1" applyFont="1" applyBorder="1" applyAlignment="1" applyProtection="1">
      <alignment horizontal="center" vertical="center"/>
      <protection hidden="1"/>
    </xf>
    <xf numFmtId="0" fontId="29" fillId="0" borderId="21" xfId="90" applyNumberFormat="1" applyFont="1" applyBorder="1" applyAlignment="1">
      <alignment vertical="center"/>
    </xf>
    <xf numFmtId="0" fontId="40" fillId="0" borderId="21" xfId="91" applyNumberFormat="1" applyFont="1" applyBorder="1" applyAlignment="1">
      <alignment vertical="center"/>
    </xf>
    <xf numFmtId="0" fontId="29" fillId="37" borderId="21" xfId="157" applyNumberFormat="1" applyFont="1" applyFill="1" applyBorder="1" applyAlignment="1">
      <alignment horizontal="left"/>
      <protection/>
    </xf>
    <xf numFmtId="0" fontId="29" fillId="0" borderId="21" xfId="157" applyNumberFormat="1" applyFont="1" applyFill="1" applyBorder="1" applyAlignment="1">
      <alignment vertical="center"/>
      <protection/>
    </xf>
    <xf numFmtId="0" fontId="83" fillId="37" borderId="21" xfId="157" applyNumberFormat="1" applyFont="1" applyFill="1" applyBorder="1" applyAlignment="1">
      <alignment horizontal="left"/>
      <protection/>
    </xf>
    <xf numFmtId="0" fontId="83" fillId="0" borderId="21" xfId="157" applyNumberFormat="1" applyFont="1" applyFill="1" applyBorder="1" applyAlignment="1">
      <alignment vertical="center"/>
      <protection/>
    </xf>
    <xf numFmtId="4" fontId="29" fillId="0" borderId="44" xfId="93" applyNumberFormat="1" applyFont="1" applyBorder="1" applyAlignment="1">
      <alignment horizontal="right" vertical="center"/>
    </xf>
    <xf numFmtId="0" fontId="83" fillId="0" borderId="44" xfId="159" applyFont="1" applyBorder="1" applyAlignment="1">
      <alignment horizontal="center" vertical="center"/>
      <protection/>
    </xf>
    <xf numFmtId="164" fontId="30" fillId="0" borderId="48" xfId="90" applyFont="1" applyFill="1" applyBorder="1" applyAlignment="1">
      <alignment vertical="center" textRotation="180"/>
    </xf>
    <xf numFmtId="0" fontId="83" fillId="37" borderId="40" xfId="157" applyFont="1" applyFill="1" applyBorder="1" applyAlignment="1">
      <alignment horizontal="right"/>
      <protection/>
    </xf>
    <xf numFmtId="43" fontId="31" fillId="0" borderId="44" xfId="91" applyNumberFormat="1" applyFont="1" applyBorder="1" applyAlignment="1">
      <alignment horizontal="center" vertical="center"/>
    </xf>
    <xf numFmtId="4" fontId="29" fillId="0" borderId="52" xfId="93" applyNumberFormat="1" applyFont="1" applyBorder="1" applyAlignment="1">
      <alignment horizontal="right" vertical="center"/>
    </xf>
    <xf numFmtId="4" fontId="88" fillId="0" borderId="44" xfId="77" applyNumberFormat="1" applyFont="1" applyBorder="1" applyAlignment="1">
      <alignment horizontal="right" vertical="center"/>
    </xf>
    <xf numFmtId="4" fontId="84" fillId="0" borderId="53" xfId="73" applyNumberFormat="1" applyFont="1" applyBorder="1" applyAlignment="1">
      <alignment horizontal="right" vertical="center"/>
    </xf>
    <xf numFmtId="4" fontId="87" fillId="0" borderId="44" xfId="74" applyNumberFormat="1" applyFont="1" applyFill="1" applyBorder="1" applyAlignment="1">
      <alignment horizontal="right" vertical="center"/>
    </xf>
    <xf numFmtId="4" fontId="31" fillId="0" borderId="44" xfId="73" applyNumberFormat="1" applyFont="1" applyBorder="1" applyAlignment="1">
      <alignment horizontal="right" vertical="center"/>
    </xf>
    <xf numFmtId="164" fontId="32" fillId="0" borderId="50" xfId="90" applyFont="1" applyFill="1" applyBorder="1" applyAlignment="1">
      <alignment vertical="center"/>
    </xf>
    <xf numFmtId="0" fontId="83" fillId="0" borderId="40" xfId="157" applyFont="1" applyFill="1" applyBorder="1" applyAlignment="1">
      <alignment horizontal="right" vertical="center"/>
      <protection/>
    </xf>
    <xf numFmtId="4" fontId="83" fillId="0" borderId="46" xfId="73" applyNumberFormat="1" applyFont="1" applyBorder="1" applyAlignment="1">
      <alignment horizontal="right" vertical="center"/>
    </xf>
    <xf numFmtId="164" fontId="30" fillId="0" borderId="48" xfId="90" applyFont="1" applyFill="1" applyBorder="1" applyAlignment="1">
      <alignment horizontal="center" vertical="center" textRotation="180"/>
    </xf>
    <xf numFmtId="0" fontId="79" fillId="0" borderId="49" xfId="0" applyFont="1" applyBorder="1" applyAlignment="1">
      <alignment vertical="center"/>
    </xf>
    <xf numFmtId="0" fontId="31" fillId="0" borderId="0" xfId="206" applyFont="1" applyFill="1" applyAlignment="1" applyProtection="1">
      <alignment horizontal="left" vertical="center"/>
      <protection/>
    </xf>
    <xf numFmtId="0" fontId="31" fillId="0" borderId="0" xfId="206" applyFont="1" applyAlignment="1" applyProtection="1">
      <alignment horizontal="left" vertical="center"/>
      <protection/>
    </xf>
    <xf numFmtId="0" fontId="29" fillId="0" borderId="0" xfId="206" applyFont="1" applyAlignment="1" applyProtection="1">
      <alignment horizontal="left" vertical="center"/>
      <protection hidden="1"/>
    </xf>
    <xf numFmtId="0" fontId="31" fillId="0" borderId="0" xfId="206" applyFont="1" applyAlignment="1" applyProtection="1">
      <alignment vertical="center"/>
      <protection hidden="1"/>
    </xf>
    <xf numFmtId="0" fontId="31" fillId="0" borderId="0" xfId="206" applyFont="1" applyAlignment="1" applyProtection="1">
      <alignment horizontal="left" vertical="center"/>
      <protection locked="0"/>
    </xf>
    <xf numFmtId="0" fontId="31" fillId="0" borderId="0" xfId="206" applyFont="1" applyAlignment="1" applyProtection="1">
      <alignment horizontal="center" vertical="center"/>
      <protection hidden="1"/>
    </xf>
    <xf numFmtId="0" fontId="31" fillId="0" borderId="0" xfId="206" applyFont="1" applyBorder="1" applyAlignment="1" applyProtection="1">
      <alignment horizontal="left" vertical="center"/>
      <protection locked="0"/>
    </xf>
    <xf numFmtId="0" fontId="31" fillId="0" borderId="54" xfId="206" applyFont="1" applyBorder="1" applyAlignment="1" applyProtection="1">
      <alignment horizontal="center" vertical="center"/>
      <protection hidden="1"/>
    </xf>
    <xf numFmtId="0" fontId="31" fillId="0" borderId="55" xfId="206" applyFont="1" applyBorder="1" applyAlignment="1" applyProtection="1">
      <alignment horizontal="center" vertical="center"/>
      <protection hidden="1"/>
    </xf>
    <xf numFmtId="49" fontId="31" fillId="0" borderId="56" xfId="206" applyNumberFormat="1" applyFont="1" applyBorder="1" applyAlignment="1" applyProtection="1">
      <alignment horizontal="center" vertical="center"/>
      <protection hidden="1"/>
    </xf>
    <xf numFmtId="49" fontId="31" fillId="0" borderId="9" xfId="206" applyNumberFormat="1" applyFont="1" applyBorder="1" applyAlignment="1" applyProtection="1">
      <alignment horizontal="center" vertical="center"/>
      <protection hidden="1"/>
    </xf>
    <xf numFmtId="4" fontId="31" fillId="0" borderId="34" xfId="206" applyNumberFormat="1" applyFont="1" applyBorder="1" applyAlignment="1" applyProtection="1">
      <alignment horizontal="center" vertical="center"/>
      <protection hidden="1"/>
    </xf>
    <xf numFmtId="4" fontId="31" fillId="0" borderId="26" xfId="206" applyNumberFormat="1" applyFont="1" applyBorder="1" applyAlignment="1" applyProtection="1">
      <alignment horizontal="center" vertical="center"/>
      <protection hidden="1"/>
    </xf>
    <xf numFmtId="0" fontId="31" fillId="0" borderId="56" xfId="206" applyFont="1" applyBorder="1" applyAlignment="1" applyProtection="1">
      <alignment horizontal="center" vertical="center"/>
      <protection hidden="1"/>
    </xf>
    <xf numFmtId="0" fontId="31" fillId="0" borderId="9" xfId="206" applyFont="1" applyBorder="1" applyAlignment="1" applyProtection="1">
      <alignment horizontal="center" vertical="center"/>
      <protection hidden="1"/>
    </xf>
    <xf numFmtId="0" fontId="31" fillId="0" borderId="56" xfId="206" applyFont="1" applyBorder="1" applyAlignment="1" applyProtection="1">
      <alignment horizontal="center" vertical="center" wrapText="1"/>
      <protection hidden="1"/>
    </xf>
    <xf numFmtId="0" fontId="31" fillId="0" borderId="57" xfId="206" applyFont="1" applyBorder="1" applyAlignment="1" applyProtection="1">
      <alignment horizontal="center" vertical="center"/>
      <protection hidden="1"/>
    </xf>
    <xf numFmtId="0" fontId="31" fillId="0" borderId="58" xfId="206" applyFont="1" applyBorder="1" applyAlignment="1" applyProtection="1">
      <alignment horizontal="center" vertical="center"/>
      <protection hidden="1"/>
    </xf>
    <xf numFmtId="0" fontId="79" fillId="0" borderId="0" xfId="0" applyFont="1" applyAlignment="1">
      <alignment horizontal="center"/>
    </xf>
    <xf numFmtId="0" fontId="91" fillId="0" borderId="15" xfId="0" applyFont="1" applyBorder="1" applyAlignment="1">
      <alignment horizontal="center"/>
    </xf>
    <xf numFmtId="0" fontId="6" fillId="0" borderId="18" xfId="206" applyFont="1" applyBorder="1" applyAlignment="1" applyProtection="1">
      <alignment horizontal="center" vertical="center"/>
      <protection hidden="1"/>
    </xf>
    <xf numFmtId="0" fontId="6" fillId="0" borderId="30" xfId="206" applyFont="1" applyBorder="1" applyAlignment="1" applyProtection="1">
      <alignment horizontal="center" vertical="center"/>
      <protection hidden="1"/>
    </xf>
    <xf numFmtId="0" fontId="79" fillId="0" borderId="59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0" borderId="6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81" fillId="0" borderId="61" xfId="0" applyFont="1" applyBorder="1" applyAlignment="1">
      <alignment horizontal="center"/>
    </xf>
    <xf numFmtId="0" fontId="81" fillId="0" borderId="62" xfId="0" applyFont="1" applyBorder="1" applyAlignment="1">
      <alignment horizontal="center"/>
    </xf>
    <xf numFmtId="0" fontId="81" fillId="0" borderId="63" xfId="0" applyFont="1" applyBorder="1" applyAlignment="1">
      <alignment horizontal="center"/>
    </xf>
    <xf numFmtId="0" fontId="81" fillId="0" borderId="64" xfId="0" applyFont="1" applyBorder="1" applyAlignment="1">
      <alignment horizontal="center"/>
    </xf>
    <xf numFmtId="0" fontId="81" fillId="0" borderId="34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6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/>
    </xf>
    <xf numFmtId="0" fontId="79" fillId="0" borderId="62" xfId="0" applyFont="1" applyBorder="1" applyAlignment="1">
      <alignment horizontal="center"/>
    </xf>
    <xf numFmtId="0" fontId="92" fillId="0" borderId="5" xfId="0" applyFont="1" applyBorder="1" applyAlignment="1">
      <alignment horizontal="center"/>
    </xf>
    <xf numFmtId="4" fontId="79" fillId="0" borderId="49" xfId="0" applyNumberFormat="1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7" fillId="0" borderId="19" xfId="0" applyFont="1" applyBorder="1" applyAlignment="1">
      <alignment horizontal="left"/>
    </xf>
    <xf numFmtId="0" fontId="78" fillId="0" borderId="66" xfId="0" applyFont="1" applyBorder="1" applyAlignment="1">
      <alignment horizontal="center"/>
    </xf>
    <xf numFmtId="0" fontId="78" fillId="0" borderId="67" xfId="0" applyFont="1" applyBorder="1" applyAlignment="1">
      <alignment horizontal="center"/>
    </xf>
    <xf numFmtId="0" fontId="78" fillId="0" borderId="68" xfId="0" applyFont="1" applyBorder="1" applyAlignment="1">
      <alignment horizontal="center"/>
    </xf>
    <xf numFmtId="0" fontId="77" fillId="0" borderId="0" xfId="0" applyFont="1" applyAlignment="1">
      <alignment horizontal="center"/>
    </xf>
    <xf numFmtId="164" fontId="78" fillId="0" borderId="69" xfId="68" applyNumberFormat="1" applyFont="1" applyBorder="1" applyAlignment="1">
      <alignment horizontal="center"/>
    </xf>
    <xf numFmtId="164" fontId="78" fillId="0" borderId="70" xfId="68" applyNumberFormat="1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0" fontId="77" fillId="0" borderId="63" xfId="0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8" fillId="0" borderId="18" xfId="0" applyFont="1" applyBorder="1" applyAlignment="1">
      <alignment horizontal="left"/>
    </xf>
    <xf numFmtId="0" fontId="78" fillId="0" borderId="19" xfId="0" applyFont="1" applyBorder="1" applyAlignment="1">
      <alignment horizontal="left"/>
    </xf>
    <xf numFmtId="0" fontId="78" fillId="0" borderId="30" xfId="0" applyFont="1" applyBorder="1" applyAlignment="1">
      <alignment horizontal="left"/>
    </xf>
    <xf numFmtId="0" fontId="77" fillId="0" borderId="35" xfId="0" applyFont="1" applyBorder="1" applyAlignment="1">
      <alignment horizontal="center"/>
    </xf>
    <xf numFmtId="0" fontId="77" fillId="0" borderId="71" xfId="0" applyFont="1" applyBorder="1" applyAlignment="1">
      <alignment horizontal="center"/>
    </xf>
    <xf numFmtId="0" fontId="77" fillId="0" borderId="72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164" fontId="78" fillId="0" borderId="18" xfId="68" applyFont="1" applyBorder="1" applyAlignment="1">
      <alignment horizontal="center"/>
    </xf>
    <xf numFmtId="164" fontId="78" fillId="0" borderId="30" xfId="68" applyFont="1" applyBorder="1" applyAlignment="1">
      <alignment horizontal="center"/>
    </xf>
    <xf numFmtId="0" fontId="77" fillId="0" borderId="53" xfId="0" applyFont="1" applyBorder="1" applyAlignment="1">
      <alignment horizontal="center"/>
    </xf>
    <xf numFmtId="0" fontId="77" fillId="0" borderId="73" xfId="0" applyFont="1" applyBorder="1" applyAlignment="1">
      <alignment horizontal="center"/>
    </xf>
  </cellXfs>
  <cellStyles count="193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?PERSONAL 2" xfId="23"/>
    <cellStyle name="????_????" xfId="24"/>
    <cellStyle name="???[0]_PERSONAL" xfId="25"/>
    <cellStyle name="???_PERSONAL" xfId="26"/>
    <cellStyle name="??_??" xfId="27"/>
    <cellStyle name="?@??laroux" xfId="28"/>
    <cellStyle name="=C:\WINDOWS\SYSTEM32\COMMAND.COM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bc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Bad" xfId="55"/>
    <cellStyle name="Calc Currency (0)" xfId="56"/>
    <cellStyle name="Calc Currency (2)" xfId="57"/>
    <cellStyle name="Calc Percent (0)" xfId="58"/>
    <cellStyle name="Calc Percent (1)" xfId="59"/>
    <cellStyle name="Calc Percent (2)" xfId="60"/>
    <cellStyle name="Calc Units (0)" xfId="61"/>
    <cellStyle name="Calc Units (0) 2" xfId="62"/>
    <cellStyle name="Calc Units (1)" xfId="63"/>
    <cellStyle name="Calc Units (1) 2" xfId="64"/>
    <cellStyle name="Calc Units (2)" xfId="65"/>
    <cellStyle name="Calculation" xfId="66"/>
    <cellStyle name="Check Cell" xfId="67"/>
    <cellStyle name="Comma" xfId="68"/>
    <cellStyle name="Comma [0]" xfId="69"/>
    <cellStyle name="Comma [00]" xfId="70"/>
    <cellStyle name="Comma [00] 2" xfId="71"/>
    <cellStyle name="Comma 12 2" xfId="72"/>
    <cellStyle name="Comma 13" xfId="73"/>
    <cellStyle name="Comma 13 2" xfId="74"/>
    <cellStyle name="Comma 15" xfId="75"/>
    <cellStyle name="Comma 15 2" xfId="76"/>
    <cellStyle name="Comma 16 2" xfId="77"/>
    <cellStyle name="Comma 2" xfId="78"/>
    <cellStyle name="Comma 2 10" xfId="79"/>
    <cellStyle name="Comma 2 11" xfId="80"/>
    <cellStyle name="Comma 2 2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0" xfId="89"/>
    <cellStyle name="Comma 21" xfId="90"/>
    <cellStyle name="Comma 22" xfId="91"/>
    <cellStyle name="Comma 23" xfId="92"/>
    <cellStyle name="Comma 24" xfId="93"/>
    <cellStyle name="Comma 25" xfId="94"/>
    <cellStyle name="Comma 3" xfId="95"/>
    <cellStyle name="Comma 6" xfId="96"/>
    <cellStyle name="Comma 6 2" xfId="97"/>
    <cellStyle name="Comma 6 3" xfId="98"/>
    <cellStyle name="Comma 6 4" xfId="99"/>
    <cellStyle name="Comma 6 5" xfId="100"/>
    <cellStyle name="Comma 6 6" xfId="101"/>
    <cellStyle name="Comma 6 7" xfId="102"/>
    <cellStyle name="Comma 6 8" xfId="103"/>
    <cellStyle name="company_title" xfId="104"/>
    <cellStyle name="Currency" xfId="105"/>
    <cellStyle name="Currency [0]" xfId="106"/>
    <cellStyle name="Currency [00]" xfId="107"/>
    <cellStyle name="Date Short" xfId="108"/>
    <cellStyle name="date_format" xfId="109"/>
    <cellStyle name="Enter Currency (0)" xfId="110"/>
    <cellStyle name="Enter Currency (0) 2" xfId="111"/>
    <cellStyle name="Enter Currency (2)" xfId="112"/>
    <cellStyle name="Enter Units (0)" xfId="113"/>
    <cellStyle name="Enter Units (0) 2" xfId="114"/>
    <cellStyle name="Enter Units (1)" xfId="115"/>
    <cellStyle name="Enter Units (1) 2" xfId="116"/>
    <cellStyle name="Enter Units (2)" xfId="117"/>
    <cellStyle name="Explanatory Text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yperlink" xfId="127"/>
    <cellStyle name="Input" xfId="128"/>
    <cellStyle name="Input [yellow]" xfId="129"/>
    <cellStyle name="Link Currency (0)" xfId="130"/>
    <cellStyle name="Link Currency (0) 2" xfId="131"/>
    <cellStyle name="Link Currency (2)" xfId="132"/>
    <cellStyle name="Link Units (0)" xfId="133"/>
    <cellStyle name="Link Units (0) 2" xfId="134"/>
    <cellStyle name="Link Units (1)" xfId="135"/>
    <cellStyle name="Link Units (1) 2" xfId="136"/>
    <cellStyle name="Link Units (2)" xfId="137"/>
    <cellStyle name="Linked Cell" xfId="138"/>
    <cellStyle name="Neutral" xfId="139"/>
    <cellStyle name="Normal - Style1" xfId="140"/>
    <cellStyle name="Normal - Style1 10" xfId="141"/>
    <cellStyle name="Normal - Style1 11" xfId="142"/>
    <cellStyle name="Normal - Style1 12" xfId="143"/>
    <cellStyle name="Normal - Style1 2" xfId="144"/>
    <cellStyle name="Normal - Style1 3" xfId="145"/>
    <cellStyle name="Normal - Style1 4" xfId="146"/>
    <cellStyle name="Normal - Style1 5" xfId="147"/>
    <cellStyle name="Normal - Style1 6" xfId="148"/>
    <cellStyle name="Normal - Style1 7" xfId="149"/>
    <cellStyle name="Normal - Style1 8" xfId="150"/>
    <cellStyle name="Normal - Style1 9" xfId="151"/>
    <cellStyle name="Normal 10" xfId="152"/>
    <cellStyle name="Normal 10 2" xfId="153"/>
    <cellStyle name="Normal 11 2" xfId="154"/>
    <cellStyle name="Normal 15" xfId="155"/>
    <cellStyle name="Normal 16" xfId="156"/>
    <cellStyle name="Normal 17" xfId="157"/>
    <cellStyle name="Normal 18" xfId="158"/>
    <cellStyle name="Normal 19" xfId="159"/>
    <cellStyle name="Normal 2" xfId="160"/>
    <cellStyle name="Normal 2 2" xfId="161"/>
    <cellStyle name="Normal 3" xfId="162"/>
    <cellStyle name="Normal 3 2" xfId="163"/>
    <cellStyle name="Normal 6 2" xfId="164"/>
    <cellStyle name="Note" xfId="165"/>
    <cellStyle name="Output" xfId="166"/>
    <cellStyle name="ParaBirimi [0]_RESULTS" xfId="167"/>
    <cellStyle name="ParaBirimi_RESULTS" xfId="168"/>
    <cellStyle name="Percent" xfId="169"/>
    <cellStyle name="Percent [0]" xfId="170"/>
    <cellStyle name="Percent [00]" xfId="171"/>
    <cellStyle name="Percent [2]" xfId="172"/>
    <cellStyle name="Percent [2] 10" xfId="173"/>
    <cellStyle name="Percent [2] 11" xfId="174"/>
    <cellStyle name="Percent [2] 2" xfId="175"/>
    <cellStyle name="Percent [2] 3" xfId="176"/>
    <cellStyle name="Percent [2] 4" xfId="177"/>
    <cellStyle name="Percent [2] 5" xfId="178"/>
    <cellStyle name="Percent [2] 6" xfId="179"/>
    <cellStyle name="Percent [2] 7" xfId="180"/>
    <cellStyle name="Percent [2] 8" xfId="181"/>
    <cellStyle name="Percent [2] 9" xfId="182"/>
    <cellStyle name="PrePop Currency (0)" xfId="183"/>
    <cellStyle name="PrePop Currency (0) 2" xfId="184"/>
    <cellStyle name="PrePop Currency (2)" xfId="185"/>
    <cellStyle name="PrePop Units (0)" xfId="186"/>
    <cellStyle name="PrePop Units (0) 2" xfId="187"/>
    <cellStyle name="PrePop Units (1)" xfId="188"/>
    <cellStyle name="PrePop Units (1) 2" xfId="189"/>
    <cellStyle name="PrePop Units (2)" xfId="190"/>
    <cellStyle name="report_title" xfId="191"/>
    <cellStyle name="Text Indent A" xfId="192"/>
    <cellStyle name="Text Indent B" xfId="193"/>
    <cellStyle name="Text Indent C" xfId="194"/>
    <cellStyle name="Title" xfId="195"/>
    <cellStyle name="Total" xfId="196"/>
    <cellStyle name="Virg? [0]_RESULTS" xfId="197"/>
    <cellStyle name="Virg?_RESULTS" xfId="198"/>
    <cellStyle name="Warning Text" xfId="199"/>
    <cellStyle name="เครื่องหมายจุลภาค 2" xfId="200"/>
    <cellStyle name="เครื่องหมายจุลภาค 3" xfId="201"/>
    <cellStyle name="เครื่องหมายจุลภาค 4" xfId="202"/>
    <cellStyle name="เครื่องหมายจุลภาค 5" xfId="203"/>
    <cellStyle name="เครื่องหมายจุลภาค 6" xfId="204"/>
    <cellStyle name="เครื่องหมายจุลภาค 7" xfId="205"/>
    <cellStyle name="ปกติ 2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682"/>
  <sheetViews>
    <sheetView tabSelected="1" view="pageBreakPreview" zoomScaleSheetLayoutView="100" zoomScalePageLayoutView="0" workbookViewId="0" topLeftCell="A1">
      <selection activeCell="E308" sqref="E308"/>
    </sheetView>
  </sheetViews>
  <sheetFormatPr defaultColWidth="9.140625" defaultRowHeight="16.5" customHeight="1"/>
  <cols>
    <col min="1" max="1" width="4.7109375" style="193" customWidth="1"/>
    <col min="2" max="2" width="42.140625" style="194" customWidth="1"/>
    <col min="3" max="3" width="8.28125" style="196" customWidth="1"/>
    <col min="4" max="4" width="8.421875" style="195" customWidth="1"/>
    <col min="5" max="5" width="11.00390625" style="243" customWidth="1"/>
    <col min="6" max="6" width="14.7109375" style="195" customWidth="1"/>
    <col min="7" max="7" width="10.140625" style="267" customWidth="1"/>
    <col min="8" max="8" width="11.140625" style="307" customWidth="1"/>
    <col min="9" max="9" width="15.140625" style="195" customWidth="1"/>
    <col min="10" max="10" width="9.57421875" style="195" customWidth="1"/>
    <col min="11" max="11" width="11.57421875" style="75" bestFit="1" customWidth="1"/>
    <col min="12" max="16384" width="9.140625" style="75" customWidth="1"/>
  </cols>
  <sheetData>
    <row r="1" spans="1:10" s="91" customFormat="1" ht="16.5" customHeight="1">
      <c r="A1" s="370" t="s">
        <v>522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6.5" customHeight="1">
      <c r="A2" s="371" t="s">
        <v>355</v>
      </c>
      <c r="B2" s="371"/>
      <c r="C2" s="371"/>
      <c r="D2" s="92" t="s">
        <v>117</v>
      </c>
      <c r="E2" s="308" t="s">
        <v>391</v>
      </c>
      <c r="F2" s="93"/>
      <c r="G2" s="244"/>
      <c r="H2" s="301"/>
      <c r="I2" s="94" t="s">
        <v>53</v>
      </c>
      <c r="J2" s="75"/>
    </row>
    <row r="3" spans="1:10" ht="16.5" customHeight="1">
      <c r="A3" s="372" t="s">
        <v>54</v>
      </c>
      <c r="B3" s="372"/>
      <c r="C3" s="372"/>
      <c r="D3" s="373" t="s">
        <v>28</v>
      </c>
      <c r="E3" s="373"/>
      <c r="F3" s="374" t="s">
        <v>531</v>
      </c>
      <c r="G3" s="374"/>
      <c r="H3" s="285"/>
      <c r="I3" s="375"/>
      <c r="J3" s="375"/>
    </row>
    <row r="4" spans="1:10" ht="16.5" customHeight="1" thickBot="1">
      <c r="A4" s="376" t="s">
        <v>356</v>
      </c>
      <c r="B4" s="376"/>
      <c r="C4" s="376"/>
      <c r="D4" s="376"/>
      <c r="E4" s="376"/>
      <c r="F4" s="376"/>
      <c r="G4" s="376"/>
      <c r="H4" s="376"/>
      <c r="I4" s="376"/>
      <c r="J4" s="376"/>
    </row>
    <row r="5" spans="1:10" ht="16.5" customHeight="1" thickTop="1">
      <c r="A5" s="377" t="s">
        <v>10</v>
      </c>
      <c r="B5" s="379" t="s">
        <v>11</v>
      </c>
      <c r="C5" s="381" t="s">
        <v>26</v>
      </c>
      <c r="D5" s="383" t="s">
        <v>55</v>
      </c>
      <c r="E5" s="383" t="s">
        <v>56</v>
      </c>
      <c r="F5" s="383"/>
      <c r="G5" s="383" t="s">
        <v>57</v>
      </c>
      <c r="H5" s="383"/>
      <c r="I5" s="385" t="s">
        <v>58</v>
      </c>
      <c r="J5" s="386" t="s">
        <v>12</v>
      </c>
    </row>
    <row r="6" spans="1:10" ht="16.5" customHeight="1">
      <c r="A6" s="378"/>
      <c r="B6" s="380"/>
      <c r="C6" s="382"/>
      <c r="D6" s="384"/>
      <c r="E6" s="245" t="s">
        <v>59</v>
      </c>
      <c r="F6" s="330" t="s">
        <v>60</v>
      </c>
      <c r="G6" s="245" t="s">
        <v>59</v>
      </c>
      <c r="H6" s="348" t="s">
        <v>60</v>
      </c>
      <c r="I6" s="384"/>
      <c r="J6" s="387"/>
    </row>
    <row r="7" spans="1:10" s="101" customFormat="1" ht="16.5" customHeight="1">
      <c r="A7" s="95"/>
      <c r="B7" s="96" t="s">
        <v>61</v>
      </c>
      <c r="C7" s="198"/>
      <c r="D7" s="97"/>
      <c r="E7" s="222"/>
      <c r="F7" s="98"/>
      <c r="G7" s="246"/>
      <c r="H7" s="302"/>
      <c r="I7" s="99"/>
      <c r="J7" s="100"/>
    </row>
    <row r="8" spans="1:10" s="101" customFormat="1" ht="16.5" customHeight="1">
      <c r="A8" s="102">
        <v>1</v>
      </c>
      <c r="B8" s="103" t="s">
        <v>118</v>
      </c>
      <c r="C8" s="199"/>
      <c r="D8" s="104"/>
      <c r="E8" s="223"/>
      <c r="F8" s="105"/>
      <c r="G8" s="246"/>
      <c r="H8" s="303"/>
      <c r="I8" s="105"/>
      <c r="J8" s="106"/>
    </row>
    <row r="9" spans="1:10" s="101" customFormat="1" ht="16.5" customHeight="1">
      <c r="A9" s="102"/>
      <c r="B9" s="107" t="s">
        <v>71</v>
      </c>
      <c r="C9" s="199"/>
      <c r="D9" s="104" t="s">
        <v>62</v>
      </c>
      <c r="E9" s="223"/>
      <c r="F9" s="219">
        <f>F83</f>
        <v>36264</v>
      </c>
      <c r="G9" s="246"/>
      <c r="H9" s="219">
        <f>H83</f>
        <v>33161.7</v>
      </c>
      <c r="I9" s="219">
        <f>F9+H9</f>
        <v>69425.7</v>
      </c>
      <c r="J9" s="108"/>
    </row>
    <row r="10" spans="1:10" s="101" customFormat="1" ht="16.5" customHeight="1">
      <c r="A10" s="102"/>
      <c r="B10" s="107" t="s">
        <v>137</v>
      </c>
      <c r="C10" s="199"/>
      <c r="D10" s="104" t="s">
        <v>62</v>
      </c>
      <c r="E10" s="223"/>
      <c r="F10" s="219">
        <f>F109</f>
        <v>277389.26</v>
      </c>
      <c r="G10" s="246"/>
      <c r="H10" s="219">
        <f>H109</f>
        <v>46890.259999999995</v>
      </c>
      <c r="I10" s="219">
        <f aca="true" t="shared" si="0" ref="I10:I31">F10+H10</f>
        <v>324279.52</v>
      </c>
      <c r="J10" s="108"/>
    </row>
    <row r="11" spans="1:10" s="101" customFormat="1" ht="16.5" customHeight="1">
      <c r="A11" s="102"/>
      <c r="B11" s="107" t="s">
        <v>72</v>
      </c>
      <c r="C11" s="199"/>
      <c r="D11" s="104" t="s">
        <v>62</v>
      </c>
      <c r="E11" s="223"/>
      <c r="F11" s="219">
        <f>F126</f>
        <v>128920</v>
      </c>
      <c r="G11" s="246"/>
      <c r="H11" s="219">
        <f>H126</f>
        <v>8888</v>
      </c>
      <c r="I11" s="219">
        <f t="shared" si="0"/>
        <v>137808</v>
      </c>
      <c r="J11" s="108"/>
    </row>
    <row r="12" spans="1:10" s="101" customFormat="1" ht="16.5" customHeight="1">
      <c r="A12" s="102"/>
      <c r="B12" s="107" t="s">
        <v>73</v>
      </c>
      <c r="C12" s="199"/>
      <c r="D12" s="104" t="s">
        <v>62</v>
      </c>
      <c r="E12" s="223"/>
      <c r="F12" s="219">
        <f>F131</f>
        <v>5500</v>
      </c>
      <c r="G12" s="246"/>
      <c r="H12" s="219">
        <f>H131</f>
        <v>1500</v>
      </c>
      <c r="I12" s="219">
        <f t="shared" si="0"/>
        <v>7000</v>
      </c>
      <c r="J12" s="108"/>
    </row>
    <row r="13" spans="1:10" s="101" customFormat="1" ht="16.5" customHeight="1">
      <c r="A13" s="102"/>
      <c r="B13" s="107" t="s">
        <v>74</v>
      </c>
      <c r="C13" s="199"/>
      <c r="D13" s="104" t="s">
        <v>62</v>
      </c>
      <c r="E13" s="223"/>
      <c r="F13" s="219">
        <f>F146</f>
        <v>37196</v>
      </c>
      <c r="G13" s="246"/>
      <c r="H13" s="219">
        <f>H146</f>
        <v>5960</v>
      </c>
      <c r="I13" s="219">
        <f t="shared" si="0"/>
        <v>43156</v>
      </c>
      <c r="J13" s="108"/>
    </row>
    <row r="14" spans="1:10" s="101" customFormat="1" ht="16.5" customHeight="1">
      <c r="A14" s="102">
        <v>2</v>
      </c>
      <c r="B14" s="103" t="s">
        <v>119</v>
      </c>
      <c r="C14" s="199"/>
      <c r="D14" s="104"/>
      <c r="E14" s="223"/>
      <c r="F14" s="219"/>
      <c r="G14" s="246"/>
      <c r="H14" s="219"/>
      <c r="I14" s="219"/>
      <c r="J14" s="108"/>
    </row>
    <row r="15" spans="1:10" s="101" customFormat="1" ht="16.5" customHeight="1">
      <c r="A15" s="102"/>
      <c r="B15" s="107" t="s">
        <v>71</v>
      </c>
      <c r="C15" s="199"/>
      <c r="D15" s="104" t="s">
        <v>62</v>
      </c>
      <c r="E15" s="223"/>
      <c r="F15" s="219">
        <f>F187</f>
        <v>34048</v>
      </c>
      <c r="G15" s="246"/>
      <c r="H15" s="219">
        <f>H187</f>
        <v>33143.95</v>
      </c>
      <c r="I15" s="219">
        <f t="shared" si="0"/>
        <v>67191.95</v>
      </c>
      <c r="J15" s="108"/>
    </row>
    <row r="16" spans="1:11" s="101" customFormat="1" ht="16.5" customHeight="1">
      <c r="A16" s="102"/>
      <c r="B16" s="107" t="s">
        <v>137</v>
      </c>
      <c r="C16" s="199"/>
      <c r="D16" s="104" t="s">
        <v>62</v>
      </c>
      <c r="E16" s="223"/>
      <c r="F16" s="219">
        <f>F213</f>
        <v>220802.34</v>
      </c>
      <c r="G16" s="246"/>
      <c r="H16" s="219">
        <f>H213</f>
        <v>47181.979999999996</v>
      </c>
      <c r="I16" s="219">
        <f t="shared" si="0"/>
        <v>267984.32</v>
      </c>
      <c r="J16" s="108"/>
      <c r="K16" s="109"/>
    </row>
    <row r="17" spans="1:10" s="101" customFormat="1" ht="16.5" customHeight="1">
      <c r="A17" s="102"/>
      <c r="B17" s="107" t="s">
        <v>72</v>
      </c>
      <c r="C17" s="199"/>
      <c r="D17" s="104" t="s">
        <v>62</v>
      </c>
      <c r="E17" s="223"/>
      <c r="F17" s="219">
        <f>F231</f>
        <v>187660</v>
      </c>
      <c r="G17" s="246"/>
      <c r="H17" s="219">
        <f>H231</f>
        <v>10792</v>
      </c>
      <c r="I17" s="219">
        <f t="shared" si="0"/>
        <v>198452</v>
      </c>
      <c r="J17" s="108"/>
    </row>
    <row r="18" spans="1:10" s="101" customFormat="1" ht="16.5" customHeight="1">
      <c r="A18" s="102"/>
      <c r="B18" s="107" t="s">
        <v>73</v>
      </c>
      <c r="C18" s="199"/>
      <c r="D18" s="104" t="s">
        <v>62</v>
      </c>
      <c r="E18" s="223"/>
      <c r="F18" s="219">
        <f>F236</f>
        <v>5500</v>
      </c>
      <c r="G18" s="246"/>
      <c r="H18" s="219">
        <f>H236</f>
        <v>1500</v>
      </c>
      <c r="I18" s="219">
        <f t="shared" si="0"/>
        <v>7000</v>
      </c>
      <c r="J18" s="108"/>
    </row>
    <row r="19" spans="1:10" s="101" customFormat="1" ht="16.5" customHeight="1">
      <c r="A19" s="102"/>
      <c r="B19" s="107" t="s">
        <v>74</v>
      </c>
      <c r="C19" s="199"/>
      <c r="D19" s="104" t="s">
        <v>62</v>
      </c>
      <c r="E19" s="223"/>
      <c r="F19" s="219">
        <f>F250</f>
        <v>34844</v>
      </c>
      <c r="G19" s="246"/>
      <c r="H19" s="219">
        <f>H250</f>
        <v>5480</v>
      </c>
      <c r="I19" s="219">
        <f t="shared" si="0"/>
        <v>40324</v>
      </c>
      <c r="J19" s="108"/>
    </row>
    <row r="20" spans="1:10" s="101" customFormat="1" ht="16.5" customHeight="1">
      <c r="A20" s="102">
        <v>3</v>
      </c>
      <c r="B20" s="103" t="s">
        <v>501</v>
      </c>
      <c r="C20" s="199"/>
      <c r="D20" s="104"/>
      <c r="E20" s="223"/>
      <c r="F20" s="219"/>
      <c r="G20" s="246"/>
      <c r="H20" s="304"/>
      <c r="I20" s="110"/>
      <c r="J20" s="108"/>
    </row>
    <row r="21" spans="1:10" s="101" customFormat="1" ht="16.5" customHeight="1">
      <c r="A21" s="102"/>
      <c r="B21" s="107" t="s">
        <v>71</v>
      </c>
      <c r="C21" s="199"/>
      <c r="D21" s="104" t="s">
        <v>62</v>
      </c>
      <c r="E21" s="223"/>
      <c r="F21" s="219">
        <f>F291</f>
        <v>36264</v>
      </c>
      <c r="G21" s="246"/>
      <c r="H21" s="219">
        <f>H291</f>
        <v>33161.7</v>
      </c>
      <c r="I21" s="219">
        <f t="shared" si="0"/>
        <v>69425.7</v>
      </c>
      <c r="J21" s="108"/>
    </row>
    <row r="22" spans="1:10" s="101" customFormat="1" ht="16.5" customHeight="1">
      <c r="A22" s="102"/>
      <c r="B22" s="107" t="s">
        <v>137</v>
      </c>
      <c r="C22" s="199"/>
      <c r="D22" s="104" t="s">
        <v>62</v>
      </c>
      <c r="E22" s="223"/>
      <c r="F22" s="219">
        <f>F316</f>
        <v>276389.26</v>
      </c>
      <c r="G22" s="246"/>
      <c r="H22" s="219">
        <f>H316</f>
        <v>46890.259999999995</v>
      </c>
      <c r="I22" s="219">
        <f t="shared" si="0"/>
        <v>323279.52</v>
      </c>
      <c r="J22" s="111"/>
    </row>
    <row r="23" spans="1:10" s="101" customFormat="1" ht="16.5" customHeight="1">
      <c r="A23" s="102"/>
      <c r="B23" s="107" t="s">
        <v>72</v>
      </c>
      <c r="C23" s="199"/>
      <c r="D23" s="104" t="s">
        <v>62</v>
      </c>
      <c r="E23" s="223"/>
      <c r="F23" s="219">
        <f>F334</f>
        <v>114240</v>
      </c>
      <c r="G23" s="246"/>
      <c r="H23" s="219">
        <f>H334</f>
        <v>8888</v>
      </c>
      <c r="I23" s="219">
        <f t="shared" si="0"/>
        <v>123128</v>
      </c>
      <c r="J23" s="111"/>
    </row>
    <row r="24" spans="1:10" s="101" customFormat="1" ht="16.5" customHeight="1">
      <c r="A24" s="102"/>
      <c r="B24" s="107" t="s">
        <v>73</v>
      </c>
      <c r="C24" s="199"/>
      <c r="D24" s="104" t="s">
        <v>62</v>
      </c>
      <c r="E24" s="223"/>
      <c r="F24" s="219">
        <f>F340</f>
        <v>5500</v>
      </c>
      <c r="G24" s="246"/>
      <c r="H24" s="219">
        <f>H340</f>
        <v>1500</v>
      </c>
      <c r="I24" s="219">
        <f t="shared" si="0"/>
        <v>7000</v>
      </c>
      <c r="J24" s="111"/>
    </row>
    <row r="25" spans="1:10" s="101" customFormat="1" ht="16.5" customHeight="1">
      <c r="A25" s="102"/>
      <c r="B25" s="107" t="s">
        <v>74</v>
      </c>
      <c r="C25" s="199"/>
      <c r="D25" s="104" t="s">
        <v>62</v>
      </c>
      <c r="E25" s="223"/>
      <c r="F25" s="219">
        <f>F354</f>
        <v>37212</v>
      </c>
      <c r="G25" s="246"/>
      <c r="H25" s="219">
        <f>H354</f>
        <v>6100</v>
      </c>
      <c r="I25" s="219">
        <f t="shared" si="0"/>
        <v>43312</v>
      </c>
      <c r="J25" s="112"/>
    </row>
    <row r="26" spans="1:10" s="101" customFormat="1" ht="16.5" customHeight="1">
      <c r="A26" s="102">
        <v>4</v>
      </c>
      <c r="B26" s="103" t="s">
        <v>524</v>
      </c>
      <c r="C26" s="199"/>
      <c r="D26" s="104"/>
      <c r="E26" s="223"/>
      <c r="F26" s="219"/>
      <c r="G26" s="246"/>
      <c r="H26" s="219"/>
      <c r="I26" s="219"/>
      <c r="J26" s="108"/>
    </row>
    <row r="27" spans="1:10" s="101" customFormat="1" ht="16.5" customHeight="1">
      <c r="A27" s="102"/>
      <c r="B27" s="107" t="s">
        <v>71</v>
      </c>
      <c r="C27" s="199"/>
      <c r="D27" s="104" t="s">
        <v>62</v>
      </c>
      <c r="E27" s="223"/>
      <c r="F27" s="219">
        <f>F395</f>
        <v>0</v>
      </c>
      <c r="G27" s="246"/>
      <c r="H27" s="219">
        <f>H395</f>
        <v>0</v>
      </c>
      <c r="I27" s="219">
        <f t="shared" si="0"/>
        <v>0</v>
      </c>
      <c r="J27" s="108"/>
    </row>
    <row r="28" spans="1:10" s="101" customFormat="1" ht="16.5" customHeight="1">
      <c r="A28" s="102"/>
      <c r="B28" s="107" t="s">
        <v>137</v>
      </c>
      <c r="C28" s="199"/>
      <c r="D28" s="104" t="s">
        <v>62</v>
      </c>
      <c r="E28" s="223"/>
      <c r="F28" s="219">
        <f>F420</f>
        <v>0</v>
      </c>
      <c r="G28" s="246"/>
      <c r="H28" s="219">
        <f>H420</f>
        <v>0</v>
      </c>
      <c r="I28" s="219">
        <f t="shared" si="0"/>
        <v>0</v>
      </c>
      <c r="J28" s="113"/>
    </row>
    <row r="29" spans="1:10" s="101" customFormat="1" ht="16.5" customHeight="1">
      <c r="A29" s="102"/>
      <c r="B29" s="107" t="s">
        <v>72</v>
      </c>
      <c r="C29" s="199"/>
      <c r="D29" s="104" t="s">
        <v>62</v>
      </c>
      <c r="E29" s="223"/>
      <c r="F29" s="219">
        <f>F439</f>
        <v>0</v>
      </c>
      <c r="G29" s="247"/>
      <c r="H29" s="219">
        <f>H439</f>
        <v>0</v>
      </c>
      <c r="I29" s="219">
        <f t="shared" si="0"/>
        <v>0</v>
      </c>
      <c r="J29" s="108"/>
    </row>
    <row r="30" spans="1:10" s="101" customFormat="1" ht="16.5" customHeight="1">
      <c r="A30" s="114"/>
      <c r="B30" s="107" t="s">
        <v>73</v>
      </c>
      <c r="C30" s="199"/>
      <c r="D30" s="104" t="s">
        <v>62</v>
      </c>
      <c r="E30" s="223"/>
      <c r="F30" s="219">
        <f>F444</f>
        <v>0</v>
      </c>
      <c r="G30" s="247"/>
      <c r="H30" s="219">
        <f>H444</f>
        <v>0</v>
      </c>
      <c r="I30" s="219">
        <f t="shared" si="0"/>
        <v>0</v>
      </c>
      <c r="J30" s="112"/>
    </row>
    <row r="31" spans="1:10" s="101" customFormat="1" ht="16.5" customHeight="1">
      <c r="A31" s="114"/>
      <c r="B31" s="107" t="s">
        <v>74</v>
      </c>
      <c r="C31" s="199"/>
      <c r="D31" s="104" t="s">
        <v>62</v>
      </c>
      <c r="E31" s="223"/>
      <c r="F31" s="219">
        <f>F458</f>
        <v>0</v>
      </c>
      <c r="G31" s="247"/>
      <c r="H31" s="219">
        <f>H458</f>
        <v>0</v>
      </c>
      <c r="I31" s="219">
        <f t="shared" si="0"/>
        <v>0</v>
      </c>
      <c r="J31" s="112"/>
    </row>
    <row r="32" spans="1:10" s="101" customFormat="1" ht="16.5" customHeight="1" thickBot="1">
      <c r="A32" s="115"/>
      <c r="B32" s="116"/>
      <c r="C32" s="200"/>
      <c r="D32" s="116"/>
      <c r="E32" s="224"/>
      <c r="F32" s="220"/>
      <c r="G32" s="248"/>
      <c r="H32" s="305"/>
      <c r="I32" s="117"/>
      <c r="J32" s="118"/>
    </row>
    <row r="33" spans="1:10" s="88" customFormat="1" ht="16.5" customHeight="1" thickTop="1">
      <c r="A33" s="119"/>
      <c r="B33" s="120" t="s">
        <v>75</v>
      </c>
      <c r="C33" s="201"/>
      <c r="D33" s="120"/>
      <c r="E33" s="225"/>
      <c r="F33" s="221"/>
      <c r="G33" s="249"/>
      <c r="H33" s="306"/>
      <c r="I33" s="121"/>
      <c r="J33" s="111"/>
    </row>
    <row r="34" spans="1:10" s="88" customFormat="1" ht="16.5" customHeight="1">
      <c r="A34" s="102">
        <v>5</v>
      </c>
      <c r="B34" s="103" t="s">
        <v>120</v>
      </c>
      <c r="C34" s="199"/>
      <c r="D34" s="104"/>
      <c r="E34" s="277"/>
      <c r="F34" s="122"/>
      <c r="G34" s="251"/>
      <c r="H34" s="286"/>
      <c r="I34" s="123"/>
      <c r="J34" s="108"/>
    </row>
    <row r="35" spans="1:10" s="88" customFormat="1" ht="16.5" customHeight="1">
      <c r="A35" s="102"/>
      <c r="B35" s="107" t="s">
        <v>71</v>
      </c>
      <c r="C35" s="199"/>
      <c r="D35" s="104" t="s">
        <v>62</v>
      </c>
      <c r="E35" s="277"/>
      <c r="F35" s="122">
        <f>F499</f>
        <v>18132</v>
      </c>
      <c r="G35" s="250"/>
      <c r="H35" s="122">
        <f>H499</f>
        <v>16580.85</v>
      </c>
      <c r="I35" s="219">
        <f>F35+H35</f>
        <v>34712.85</v>
      </c>
      <c r="J35" s="108"/>
    </row>
    <row r="36" spans="1:10" s="88" customFormat="1" ht="16.5" customHeight="1">
      <c r="A36" s="102"/>
      <c r="B36" s="107" t="s">
        <v>137</v>
      </c>
      <c r="C36" s="199"/>
      <c r="D36" s="104" t="s">
        <v>62</v>
      </c>
      <c r="E36" s="278"/>
      <c r="F36" s="122">
        <f>F524</f>
        <v>137647.88</v>
      </c>
      <c r="G36" s="250"/>
      <c r="H36" s="122">
        <f>H524</f>
        <v>23361.89</v>
      </c>
      <c r="I36" s="219">
        <f>F36+H36</f>
        <v>161009.77000000002</v>
      </c>
      <c r="J36" s="108"/>
    </row>
    <row r="37" spans="1:10" s="88" customFormat="1" ht="16.5" customHeight="1">
      <c r="A37" s="102"/>
      <c r="B37" s="107" t="s">
        <v>72</v>
      </c>
      <c r="C37" s="199"/>
      <c r="D37" s="104" t="s">
        <v>62</v>
      </c>
      <c r="E37" s="279"/>
      <c r="F37" s="122">
        <f>F542</f>
        <v>57120</v>
      </c>
      <c r="G37" s="250"/>
      <c r="H37" s="122">
        <f>H542</f>
        <v>4444</v>
      </c>
      <c r="I37" s="219">
        <f>F37+H37</f>
        <v>61564</v>
      </c>
      <c r="J37" s="108"/>
    </row>
    <row r="38" spans="1:10" s="88" customFormat="1" ht="16.5" customHeight="1">
      <c r="A38" s="102"/>
      <c r="B38" s="107" t="s">
        <v>73</v>
      </c>
      <c r="C38" s="199"/>
      <c r="D38" s="104" t="s">
        <v>62</v>
      </c>
      <c r="E38" s="278"/>
      <c r="F38" s="122">
        <f>F547</f>
        <v>2500</v>
      </c>
      <c r="G38" s="250"/>
      <c r="H38" s="122">
        <f>H547</f>
        <v>500</v>
      </c>
      <c r="I38" s="219">
        <f>F38+H38</f>
        <v>3000</v>
      </c>
      <c r="J38" s="108"/>
    </row>
    <row r="39" spans="1:10" s="88" customFormat="1" ht="16.5" customHeight="1">
      <c r="A39" s="102"/>
      <c r="B39" s="107" t="s">
        <v>74</v>
      </c>
      <c r="C39" s="199"/>
      <c r="D39" s="104" t="s">
        <v>62</v>
      </c>
      <c r="E39" s="251"/>
      <c r="F39" s="122">
        <f>F562</f>
        <v>18606</v>
      </c>
      <c r="G39" s="251"/>
      <c r="H39" s="122">
        <f>H562</f>
        <v>3050</v>
      </c>
      <c r="I39" s="219">
        <f>F39+H39</f>
        <v>21656</v>
      </c>
      <c r="J39" s="112"/>
    </row>
    <row r="40" spans="1:10" s="88" customFormat="1" ht="16.5" customHeight="1">
      <c r="A40" s="102">
        <v>6</v>
      </c>
      <c r="B40" s="103" t="s">
        <v>121</v>
      </c>
      <c r="C40" s="199"/>
      <c r="D40" s="104"/>
      <c r="E40" s="251"/>
      <c r="F40" s="122"/>
      <c r="G40" s="251"/>
      <c r="H40" s="122"/>
      <c r="I40" s="122"/>
      <c r="J40" s="108"/>
    </row>
    <row r="41" spans="1:10" s="88" customFormat="1" ht="16.5" customHeight="1">
      <c r="A41" s="102"/>
      <c r="B41" s="107" t="s">
        <v>71</v>
      </c>
      <c r="C41" s="199"/>
      <c r="D41" s="104" t="s">
        <v>62</v>
      </c>
      <c r="E41" s="251"/>
      <c r="F41" s="122">
        <f>F603</f>
        <v>0</v>
      </c>
      <c r="G41" s="251"/>
      <c r="H41" s="122">
        <f>H603</f>
        <v>0</v>
      </c>
      <c r="I41" s="219">
        <f>F41+H41</f>
        <v>0</v>
      </c>
      <c r="J41" s="108"/>
    </row>
    <row r="42" spans="1:10" s="88" customFormat="1" ht="16.5" customHeight="1">
      <c r="A42" s="102"/>
      <c r="B42" s="107" t="s">
        <v>137</v>
      </c>
      <c r="C42" s="199"/>
      <c r="D42" s="104" t="s">
        <v>62</v>
      </c>
      <c r="E42" s="251"/>
      <c r="F42" s="122">
        <f>F628</f>
        <v>0</v>
      </c>
      <c r="G42" s="251"/>
      <c r="H42" s="122">
        <f>H628</f>
        <v>0</v>
      </c>
      <c r="I42" s="219">
        <f>F42+H42</f>
        <v>0</v>
      </c>
      <c r="J42" s="108"/>
    </row>
    <row r="43" spans="1:10" ht="16.5" customHeight="1">
      <c r="A43" s="102"/>
      <c r="B43" s="107" t="s">
        <v>72</v>
      </c>
      <c r="C43" s="199"/>
      <c r="D43" s="104" t="s">
        <v>62</v>
      </c>
      <c r="E43" s="251"/>
      <c r="F43" s="122">
        <f>F647</f>
        <v>0</v>
      </c>
      <c r="G43" s="251"/>
      <c r="H43" s="122">
        <f>H647</f>
        <v>0</v>
      </c>
      <c r="I43" s="219">
        <f>F43+H43</f>
        <v>0</v>
      </c>
      <c r="J43" s="124"/>
    </row>
    <row r="44" spans="1:10" s="125" customFormat="1" ht="16.5" customHeight="1">
      <c r="A44" s="102"/>
      <c r="B44" s="107" t="s">
        <v>73</v>
      </c>
      <c r="C44" s="199"/>
      <c r="D44" s="104" t="s">
        <v>62</v>
      </c>
      <c r="E44" s="280"/>
      <c r="F44" s="122">
        <f>F652</f>
        <v>0</v>
      </c>
      <c r="G44" s="252"/>
      <c r="H44" s="122">
        <f>H652</f>
        <v>0</v>
      </c>
      <c r="I44" s="219">
        <f>F44+H44</f>
        <v>0</v>
      </c>
      <c r="J44" s="124"/>
    </row>
    <row r="45" spans="1:10" ht="16.5" customHeight="1">
      <c r="A45" s="102"/>
      <c r="B45" s="107" t="s">
        <v>74</v>
      </c>
      <c r="C45" s="202"/>
      <c r="D45" s="104" t="s">
        <v>62</v>
      </c>
      <c r="E45" s="277"/>
      <c r="F45" s="122">
        <f>F666</f>
        <v>0</v>
      </c>
      <c r="G45" s="251"/>
      <c r="H45" s="122">
        <f>H666</f>
        <v>0</v>
      </c>
      <c r="I45" s="219">
        <f>F45+H45</f>
        <v>0</v>
      </c>
      <c r="J45" s="112"/>
    </row>
    <row r="46" spans="1:10" ht="16.5" customHeight="1">
      <c r="A46" s="140"/>
      <c r="B46" s="141"/>
      <c r="C46" s="281"/>
      <c r="D46" s="282"/>
      <c r="E46" s="277"/>
      <c r="F46" s="122"/>
      <c r="G46" s="252"/>
      <c r="H46" s="286"/>
      <c r="I46" s="123"/>
      <c r="J46" s="112"/>
    </row>
    <row r="47" spans="1:10" ht="16.5" customHeight="1">
      <c r="A47" s="140"/>
      <c r="B47" s="141"/>
      <c r="C47" s="281"/>
      <c r="D47" s="282"/>
      <c r="E47" s="277"/>
      <c r="F47" s="122"/>
      <c r="G47" s="250"/>
      <c r="H47" s="286"/>
      <c r="I47" s="123"/>
      <c r="J47" s="112"/>
    </row>
    <row r="48" spans="1:10" ht="16.5" customHeight="1">
      <c r="A48" s="140"/>
      <c r="B48" s="141"/>
      <c r="C48" s="281"/>
      <c r="D48" s="282"/>
      <c r="E48" s="277"/>
      <c r="F48" s="122"/>
      <c r="G48" s="250"/>
      <c r="H48" s="286"/>
      <c r="I48" s="123"/>
      <c r="J48" s="112"/>
    </row>
    <row r="49" spans="1:10" ht="16.5" customHeight="1">
      <c r="A49" s="140"/>
      <c r="B49" s="141"/>
      <c r="C49" s="281"/>
      <c r="D49" s="282"/>
      <c r="E49" s="277"/>
      <c r="F49" s="122"/>
      <c r="G49" s="250"/>
      <c r="H49" s="286"/>
      <c r="I49" s="123"/>
      <c r="J49" s="112"/>
    </row>
    <row r="50" spans="1:10" ht="16.5" customHeight="1">
      <c r="A50" s="140"/>
      <c r="B50" s="141"/>
      <c r="C50" s="281"/>
      <c r="D50" s="282"/>
      <c r="E50" s="277"/>
      <c r="F50" s="122"/>
      <c r="G50" s="250"/>
      <c r="H50" s="286"/>
      <c r="I50" s="123"/>
      <c r="J50" s="124"/>
    </row>
    <row r="51" spans="1:10" ht="16.5" customHeight="1">
      <c r="A51" s="140"/>
      <c r="B51" s="141"/>
      <c r="C51" s="281"/>
      <c r="D51" s="282"/>
      <c r="E51" s="277"/>
      <c r="F51" s="122"/>
      <c r="G51" s="250"/>
      <c r="H51" s="286"/>
      <c r="I51" s="123"/>
      <c r="J51" s="124"/>
    </row>
    <row r="52" spans="1:10" ht="16.5" customHeight="1">
      <c r="A52" s="140"/>
      <c r="B52" s="141"/>
      <c r="C52" s="281"/>
      <c r="D52" s="282"/>
      <c r="E52" s="277"/>
      <c r="F52" s="122"/>
      <c r="G52" s="250"/>
      <c r="H52" s="286"/>
      <c r="I52" s="123"/>
      <c r="J52" s="124"/>
    </row>
    <row r="53" spans="1:10" ht="16.5" customHeight="1">
      <c r="A53" s="140"/>
      <c r="B53" s="283"/>
      <c r="C53" s="281"/>
      <c r="D53" s="282"/>
      <c r="E53" s="235"/>
      <c r="F53" s="122"/>
      <c r="G53" s="259"/>
      <c r="H53" s="286"/>
      <c r="I53" s="123"/>
      <c r="J53" s="124"/>
    </row>
    <row r="54" spans="1:10" ht="16.5" customHeight="1">
      <c r="A54" s="140"/>
      <c r="B54" s="126" t="s">
        <v>63</v>
      </c>
      <c r="C54" s="281"/>
      <c r="D54" s="282"/>
      <c r="E54" s="235"/>
      <c r="F54" s="122"/>
      <c r="G54" s="250"/>
      <c r="H54" s="286"/>
      <c r="I54" s="123"/>
      <c r="J54" s="124"/>
    </row>
    <row r="55" spans="1:10" ht="16.5" customHeight="1">
      <c r="A55" s="140"/>
      <c r="B55" s="126" t="s">
        <v>64</v>
      </c>
      <c r="C55" s="281"/>
      <c r="D55" s="282"/>
      <c r="E55" s="235"/>
      <c r="F55" s="122"/>
      <c r="G55" s="250"/>
      <c r="H55" s="286"/>
      <c r="I55" s="123"/>
      <c r="J55" s="124"/>
    </row>
    <row r="56" spans="1:10" ht="16.5" customHeight="1">
      <c r="A56" s="140"/>
      <c r="B56" s="126" t="s">
        <v>65</v>
      </c>
      <c r="C56" s="281"/>
      <c r="D56" s="282"/>
      <c r="E56" s="278"/>
      <c r="F56" s="122"/>
      <c r="G56" s="250"/>
      <c r="H56" s="286"/>
      <c r="I56" s="123"/>
      <c r="J56" s="124"/>
    </row>
    <row r="57" spans="1:10" ht="16.5" customHeight="1">
      <c r="A57" s="140"/>
      <c r="B57" s="127" t="s">
        <v>66</v>
      </c>
      <c r="C57" s="281"/>
      <c r="D57" s="282"/>
      <c r="E57" s="235"/>
      <c r="F57" s="122"/>
      <c r="G57" s="252"/>
      <c r="H57" s="286"/>
      <c r="I57" s="123"/>
      <c r="J57" s="124"/>
    </row>
    <row r="58" spans="1:10" ht="16.5" customHeight="1" thickBot="1">
      <c r="A58" s="284"/>
      <c r="B58" s="129" t="s">
        <v>67</v>
      </c>
      <c r="C58" s="204"/>
      <c r="D58" s="130"/>
      <c r="E58" s="232"/>
      <c r="F58" s="131"/>
      <c r="G58" s="255"/>
      <c r="H58" s="287"/>
      <c r="I58" s="132">
        <f>SUM(I9:I57)</f>
        <v>2010709.33</v>
      </c>
      <c r="J58" s="133"/>
    </row>
    <row r="59" spans="1:10" ht="16.5" customHeight="1" thickTop="1">
      <c r="A59" s="134">
        <v>1</v>
      </c>
      <c r="B59" s="135" t="s">
        <v>122</v>
      </c>
      <c r="C59" s="205"/>
      <c r="D59" s="136"/>
      <c r="E59" s="233"/>
      <c r="F59" s="137"/>
      <c r="G59" s="256"/>
      <c r="H59" s="288"/>
      <c r="I59" s="138"/>
      <c r="J59" s="139"/>
    </row>
    <row r="60" spans="1:10" ht="16.5" customHeight="1">
      <c r="A60" s="140">
        <v>1.1</v>
      </c>
      <c r="B60" s="141" t="s">
        <v>80</v>
      </c>
      <c r="C60" s="203"/>
      <c r="D60" s="71"/>
      <c r="E60" s="226"/>
      <c r="F60" s="72"/>
      <c r="G60" s="254"/>
      <c r="H60" s="289"/>
      <c r="I60" s="73"/>
      <c r="J60" s="74"/>
    </row>
    <row r="61" spans="1:10" ht="16.5" customHeight="1">
      <c r="A61" s="70"/>
      <c r="B61" s="69" t="s">
        <v>123</v>
      </c>
      <c r="C61" s="203">
        <v>4</v>
      </c>
      <c r="D61" s="71" t="s">
        <v>8</v>
      </c>
      <c r="E61" s="226">
        <v>0</v>
      </c>
      <c r="F61" s="72">
        <f>ROUND(C61*E61,2)</f>
        <v>0</v>
      </c>
      <c r="G61" s="254">
        <v>25</v>
      </c>
      <c r="H61" s="290">
        <f>ROUND(C61*G61,2)</f>
        <v>100</v>
      </c>
      <c r="I61" s="73">
        <f>F61+H61</f>
        <v>100</v>
      </c>
      <c r="J61" s="74" t="s">
        <v>77</v>
      </c>
    </row>
    <row r="62" spans="1:10" ht="16.5" customHeight="1">
      <c r="A62" s="70"/>
      <c r="B62" s="69" t="s">
        <v>353</v>
      </c>
      <c r="C62" s="203">
        <v>50</v>
      </c>
      <c r="D62" s="71" t="s">
        <v>68</v>
      </c>
      <c r="E62" s="226">
        <v>0</v>
      </c>
      <c r="F62" s="72">
        <f aca="true" t="shared" si="1" ref="F62:F73">ROUND(C62*E62,2)</f>
        <v>0</v>
      </c>
      <c r="G62" s="254">
        <v>25</v>
      </c>
      <c r="H62" s="290">
        <f aca="true" t="shared" si="2" ref="H62:H73">ROUND(C62*G62,2)</f>
        <v>1250</v>
      </c>
      <c r="I62" s="73">
        <f aca="true" t="shared" si="3" ref="I62:I73">F62+H62</f>
        <v>1250</v>
      </c>
      <c r="J62" s="74" t="s">
        <v>76</v>
      </c>
    </row>
    <row r="63" spans="1:10" ht="16.5" customHeight="1">
      <c r="A63" s="70"/>
      <c r="B63" s="69" t="s">
        <v>124</v>
      </c>
      <c r="C63" s="203">
        <v>4</v>
      </c>
      <c r="D63" s="71" t="s">
        <v>79</v>
      </c>
      <c r="E63" s="226">
        <v>0</v>
      </c>
      <c r="F63" s="72">
        <f t="shared" si="1"/>
        <v>0</v>
      </c>
      <c r="G63" s="254">
        <v>10</v>
      </c>
      <c r="H63" s="290">
        <f t="shared" si="2"/>
        <v>40</v>
      </c>
      <c r="I63" s="73">
        <f t="shared" si="3"/>
        <v>40</v>
      </c>
      <c r="J63" s="74" t="s">
        <v>77</v>
      </c>
    </row>
    <row r="64" spans="1:10" ht="16.5" customHeight="1">
      <c r="A64" s="77"/>
      <c r="B64" s="69" t="s">
        <v>125</v>
      </c>
      <c r="C64" s="203">
        <v>14</v>
      </c>
      <c r="D64" s="71" t="s">
        <v>8</v>
      </c>
      <c r="E64" s="226">
        <v>0</v>
      </c>
      <c r="F64" s="72">
        <f t="shared" si="1"/>
        <v>0</v>
      </c>
      <c r="G64" s="254">
        <v>10</v>
      </c>
      <c r="H64" s="290">
        <f t="shared" si="2"/>
        <v>140</v>
      </c>
      <c r="I64" s="73">
        <f t="shared" si="3"/>
        <v>140</v>
      </c>
      <c r="J64" s="74" t="s">
        <v>77</v>
      </c>
    </row>
    <row r="65" spans="1:10" ht="16.5" customHeight="1">
      <c r="A65" s="78"/>
      <c r="B65" s="69" t="s">
        <v>126</v>
      </c>
      <c r="C65" s="203">
        <v>2</v>
      </c>
      <c r="D65" s="71" t="s">
        <v>8</v>
      </c>
      <c r="E65" s="226">
        <v>0</v>
      </c>
      <c r="F65" s="72">
        <f t="shared" si="1"/>
        <v>0</v>
      </c>
      <c r="G65" s="254">
        <v>50</v>
      </c>
      <c r="H65" s="290">
        <f t="shared" si="2"/>
        <v>100</v>
      </c>
      <c r="I65" s="73">
        <f t="shared" si="3"/>
        <v>100</v>
      </c>
      <c r="J65" s="74" t="s">
        <v>77</v>
      </c>
    </row>
    <row r="66" spans="1:10" ht="16.5" customHeight="1">
      <c r="A66" s="78"/>
      <c r="B66" s="69" t="s">
        <v>352</v>
      </c>
      <c r="C66" s="203">
        <v>20</v>
      </c>
      <c r="D66" s="71" t="s">
        <v>8</v>
      </c>
      <c r="E66" s="226">
        <v>0</v>
      </c>
      <c r="F66" s="72">
        <f t="shared" si="1"/>
        <v>0</v>
      </c>
      <c r="G66" s="254">
        <v>100</v>
      </c>
      <c r="H66" s="290">
        <f t="shared" si="2"/>
        <v>2000</v>
      </c>
      <c r="I66" s="73">
        <f t="shared" si="3"/>
        <v>2000</v>
      </c>
      <c r="J66" s="74" t="s">
        <v>77</v>
      </c>
    </row>
    <row r="67" spans="1:10" ht="16.5" customHeight="1">
      <c r="A67" s="79"/>
      <c r="B67" s="69" t="s">
        <v>127</v>
      </c>
      <c r="C67" s="203">
        <v>1</v>
      </c>
      <c r="D67" s="71" t="s">
        <v>78</v>
      </c>
      <c r="E67" s="226">
        <v>0</v>
      </c>
      <c r="F67" s="72">
        <f t="shared" si="1"/>
        <v>0</v>
      </c>
      <c r="G67" s="254">
        <v>400</v>
      </c>
      <c r="H67" s="290">
        <f t="shared" si="2"/>
        <v>400</v>
      </c>
      <c r="I67" s="73">
        <f t="shared" si="3"/>
        <v>400</v>
      </c>
      <c r="J67" s="74" t="s">
        <v>76</v>
      </c>
    </row>
    <row r="68" spans="1:10" ht="16.5" customHeight="1">
      <c r="A68" s="70"/>
      <c r="B68" s="69" t="s">
        <v>159</v>
      </c>
      <c r="C68" s="203">
        <v>90.56</v>
      </c>
      <c r="D68" s="71" t="s">
        <v>68</v>
      </c>
      <c r="E68" s="226">
        <v>0</v>
      </c>
      <c r="F68" s="72">
        <f t="shared" si="1"/>
        <v>0</v>
      </c>
      <c r="G68" s="254">
        <v>35</v>
      </c>
      <c r="H68" s="290">
        <f t="shared" si="2"/>
        <v>3169.6</v>
      </c>
      <c r="I68" s="73">
        <f t="shared" si="3"/>
        <v>3169.6</v>
      </c>
      <c r="J68" s="74" t="s">
        <v>76</v>
      </c>
    </row>
    <row r="69" spans="1:10" ht="16.5" customHeight="1">
      <c r="A69" s="70"/>
      <c r="B69" s="69" t="s">
        <v>128</v>
      </c>
      <c r="C69" s="203">
        <v>50</v>
      </c>
      <c r="D69" s="71" t="s">
        <v>68</v>
      </c>
      <c r="E69" s="226">
        <v>0</v>
      </c>
      <c r="F69" s="72">
        <f t="shared" si="1"/>
        <v>0</v>
      </c>
      <c r="G69" s="254">
        <v>40</v>
      </c>
      <c r="H69" s="290">
        <f t="shared" si="2"/>
        <v>2000</v>
      </c>
      <c r="I69" s="73">
        <f t="shared" si="3"/>
        <v>2000</v>
      </c>
      <c r="J69" s="74" t="s">
        <v>76</v>
      </c>
    </row>
    <row r="70" spans="1:10" ht="16.5" customHeight="1">
      <c r="A70" s="70"/>
      <c r="B70" s="69" t="s">
        <v>129</v>
      </c>
      <c r="C70" s="203">
        <v>1</v>
      </c>
      <c r="D70" s="71" t="s">
        <v>78</v>
      </c>
      <c r="E70" s="226">
        <v>0</v>
      </c>
      <c r="F70" s="72">
        <f t="shared" si="1"/>
        <v>0</v>
      </c>
      <c r="G70" s="254">
        <v>400</v>
      </c>
      <c r="H70" s="290">
        <f t="shared" si="2"/>
        <v>400</v>
      </c>
      <c r="I70" s="73">
        <f t="shared" si="3"/>
        <v>400</v>
      </c>
      <c r="J70" s="81"/>
    </row>
    <row r="71" spans="1:10" ht="16.5" customHeight="1">
      <c r="A71" s="70"/>
      <c r="B71" s="69" t="s">
        <v>130</v>
      </c>
      <c r="C71" s="203">
        <v>50</v>
      </c>
      <c r="D71" s="71" t="s">
        <v>68</v>
      </c>
      <c r="E71" s="226">
        <v>30</v>
      </c>
      <c r="F71" s="72">
        <f t="shared" si="1"/>
        <v>1500</v>
      </c>
      <c r="G71" s="254">
        <v>10</v>
      </c>
      <c r="H71" s="290">
        <f t="shared" si="2"/>
        <v>500</v>
      </c>
      <c r="I71" s="73">
        <f t="shared" si="3"/>
        <v>2000</v>
      </c>
      <c r="J71" s="81"/>
    </row>
    <row r="72" spans="1:10" ht="16.5" customHeight="1">
      <c r="A72" s="70"/>
      <c r="B72" s="349" t="s">
        <v>131</v>
      </c>
      <c r="C72" s="203">
        <v>1</v>
      </c>
      <c r="D72" s="71" t="s">
        <v>78</v>
      </c>
      <c r="E72" s="234">
        <v>15000</v>
      </c>
      <c r="F72" s="72">
        <f t="shared" si="1"/>
        <v>15000</v>
      </c>
      <c r="G72" s="254">
        <v>2630</v>
      </c>
      <c r="H72" s="290">
        <f t="shared" si="2"/>
        <v>2630</v>
      </c>
      <c r="I72" s="73">
        <f t="shared" si="3"/>
        <v>17630</v>
      </c>
      <c r="J72" s="81"/>
    </row>
    <row r="73" spans="1:10" ht="16.5" customHeight="1">
      <c r="A73" s="70"/>
      <c r="B73" s="83" t="s">
        <v>518</v>
      </c>
      <c r="C73" s="203">
        <v>1</v>
      </c>
      <c r="D73" s="71" t="s">
        <v>78</v>
      </c>
      <c r="E73" s="231">
        <v>400</v>
      </c>
      <c r="F73" s="72">
        <f t="shared" si="1"/>
        <v>400</v>
      </c>
      <c r="G73" s="254">
        <v>180</v>
      </c>
      <c r="H73" s="290">
        <f t="shared" si="2"/>
        <v>180</v>
      </c>
      <c r="I73" s="73">
        <f t="shared" si="3"/>
        <v>580</v>
      </c>
      <c r="J73" s="81"/>
    </row>
    <row r="74" spans="1:10" ht="16.5" customHeight="1">
      <c r="A74" s="82"/>
      <c r="B74" s="69" t="s">
        <v>354</v>
      </c>
      <c r="C74" s="203">
        <v>1</v>
      </c>
      <c r="D74" s="71" t="s">
        <v>78</v>
      </c>
      <c r="E74" s="227">
        <v>0</v>
      </c>
      <c r="F74" s="80">
        <f aca="true" t="shared" si="4" ref="F74:F81">ROUND(C74*E74,2)</f>
        <v>0</v>
      </c>
      <c r="G74" s="237">
        <v>200</v>
      </c>
      <c r="H74" s="290">
        <f aca="true" t="shared" si="5" ref="H74:H81">ROUND(C74*G74,2)</f>
        <v>200</v>
      </c>
      <c r="I74" s="73">
        <f aca="true" t="shared" si="6" ref="I74:I81">F74+H74</f>
        <v>200</v>
      </c>
      <c r="J74" s="74" t="s">
        <v>77</v>
      </c>
    </row>
    <row r="75" spans="1:10" ht="16.5" customHeight="1">
      <c r="A75" s="82"/>
      <c r="B75" s="69" t="s">
        <v>132</v>
      </c>
      <c r="C75" s="203">
        <v>1</v>
      </c>
      <c r="D75" s="71" t="s">
        <v>78</v>
      </c>
      <c r="E75" s="231">
        <v>4000</v>
      </c>
      <c r="F75" s="80">
        <f t="shared" si="4"/>
        <v>4000</v>
      </c>
      <c r="G75" s="258">
        <v>1000</v>
      </c>
      <c r="H75" s="290">
        <f t="shared" si="5"/>
        <v>1000</v>
      </c>
      <c r="I75" s="73">
        <f t="shared" si="6"/>
        <v>5000</v>
      </c>
      <c r="J75" s="74"/>
    </row>
    <row r="76" spans="1:10" ht="16.5" customHeight="1">
      <c r="A76" s="82"/>
      <c r="B76" s="69" t="s">
        <v>133</v>
      </c>
      <c r="C76" s="197">
        <v>66.7</v>
      </c>
      <c r="D76" s="71" t="s">
        <v>92</v>
      </c>
      <c r="E76" s="231">
        <v>60</v>
      </c>
      <c r="F76" s="80">
        <f t="shared" si="4"/>
        <v>4002</v>
      </c>
      <c r="G76" s="258">
        <v>40</v>
      </c>
      <c r="H76" s="290">
        <f t="shared" si="5"/>
        <v>2668</v>
      </c>
      <c r="I76" s="73">
        <f t="shared" si="6"/>
        <v>6670</v>
      </c>
      <c r="J76" s="74"/>
    </row>
    <row r="77" spans="1:10" ht="16.5" customHeight="1">
      <c r="A77" s="82"/>
      <c r="B77" s="69" t="s">
        <v>134</v>
      </c>
      <c r="C77" s="203">
        <v>25.46</v>
      </c>
      <c r="D77" s="71" t="s">
        <v>68</v>
      </c>
      <c r="E77" s="231">
        <v>200</v>
      </c>
      <c r="F77" s="80">
        <f t="shared" si="4"/>
        <v>5092</v>
      </c>
      <c r="G77" s="254">
        <v>85</v>
      </c>
      <c r="H77" s="290">
        <f t="shared" si="5"/>
        <v>2164.1</v>
      </c>
      <c r="I77" s="73">
        <f t="shared" si="6"/>
        <v>7256.1</v>
      </c>
      <c r="J77" s="74"/>
    </row>
    <row r="78" spans="1:10" ht="16.5" customHeight="1">
      <c r="A78" s="78"/>
      <c r="B78" s="83" t="s">
        <v>135</v>
      </c>
      <c r="C78" s="203">
        <v>114</v>
      </c>
      <c r="D78" s="71" t="s">
        <v>68</v>
      </c>
      <c r="E78" s="231">
        <v>55</v>
      </c>
      <c r="F78" s="80">
        <f t="shared" si="4"/>
        <v>6270</v>
      </c>
      <c r="G78" s="254">
        <v>80</v>
      </c>
      <c r="H78" s="290">
        <f t="shared" si="5"/>
        <v>9120</v>
      </c>
      <c r="I78" s="73">
        <f t="shared" si="6"/>
        <v>15390</v>
      </c>
      <c r="J78" s="74"/>
    </row>
    <row r="79" spans="1:10" s="88" customFormat="1" ht="16.5" customHeight="1">
      <c r="A79" s="84"/>
      <c r="B79" s="85" t="s">
        <v>350</v>
      </c>
      <c r="C79" s="206">
        <v>14</v>
      </c>
      <c r="D79" s="86" t="s">
        <v>89</v>
      </c>
      <c r="E79" s="229">
        <v>0</v>
      </c>
      <c r="F79" s="80">
        <f t="shared" si="4"/>
        <v>0</v>
      </c>
      <c r="G79" s="237">
        <v>250</v>
      </c>
      <c r="H79" s="290">
        <f t="shared" si="5"/>
        <v>3500</v>
      </c>
      <c r="I79" s="73">
        <f t="shared" si="6"/>
        <v>3500</v>
      </c>
      <c r="J79" s="87" t="s">
        <v>187</v>
      </c>
    </row>
    <row r="80" spans="1:10" ht="16.5" customHeight="1">
      <c r="A80" s="89"/>
      <c r="B80" s="90" t="s">
        <v>351</v>
      </c>
      <c r="C80" s="207">
        <v>8</v>
      </c>
      <c r="D80" s="71" t="s">
        <v>89</v>
      </c>
      <c r="E80" s="231">
        <v>0</v>
      </c>
      <c r="F80" s="80">
        <f t="shared" si="4"/>
        <v>0</v>
      </c>
      <c r="G80" s="254">
        <v>150</v>
      </c>
      <c r="H80" s="290">
        <f t="shared" si="5"/>
        <v>1200</v>
      </c>
      <c r="I80" s="73">
        <f t="shared" si="6"/>
        <v>1200</v>
      </c>
      <c r="J80" s="74" t="s">
        <v>187</v>
      </c>
    </row>
    <row r="81" spans="1:10" ht="16.5" customHeight="1">
      <c r="A81" s="70"/>
      <c r="B81" s="69" t="s">
        <v>188</v>
      </c>
      <c r="C81" s="203">
        <v>1</v>
      </c>
      <c r="D81" s="71" t="s">
        <v>78</v>
      </c>
      <c r="E81" s="231">
        <v>0</v>
      </c>
      <c r="F81" s="80">
        <f t="shared" si="4"/>
        <v>0</v>
      </c>
      <c r="G81" s="254">
        <v>400</v>
      </c>
      <c r="H81" s="290">
        <f t="shared" si="5"/>
        <v>400</v>
      </c>
      <c r="I81" s="73">
        <f t="shared" si="6"/>
        <v>400</v>
      </c>
      <c r="J81" s="74" t="s">
        <v>76</v>
      </c>
    </row>
    <row r="82" spans="1:10" ht="16.5" customHeight="1">
      <c r="A82" s="70"/>
      <c r="B82" s="69"/>
      <c r="C82" s="203"/>
      <c r="D82" s="71"/>
      <c r="E82" s="228"/>
      <c r="F82" s="80"/>
      <c r="G82" s="254"/>
      <c r="H82" s="291"/>
      <c r="I82" s="73"/>
      <c r="J82" s="81"/>
    </row>
    <row r="83" spans="1:10" ht="16.5" customHeight="1">
      <c r="A83" s="70"/>
      <c r="B83" s="142" t="s">
        <v>81</v>
      </c>
      <c r="C83" s="203"/>
      <c r="D83" s="71"/>
      <c r="E83" s="231"/>
      <c r="F83" s="143">
        <f>SUM(F61:F82)</f>
        <v>36264</v>
      </c>
      <c r="G83" s="259"/>
      <c r="H83" s="143">
        <f>SUM(H61:H82)</f>
        <v>33161.7</v>
      </c>
      <c r="I83" s="143">
        <f>F83+H83</f>
        <v>69425.7</v>
      </c>
      <c r="J83" s="81"/>
    </row>
    <row r="84" spans="1:10" ht="16.5" customHeight="1" thickBot="1">
      <c r="A84" s="128"/>
      <c r="B84" s="186"/>
      <c r="C84" s="214"/>
      <c r="D84" s="174"/>
      <c r="E84" s="241"/>
      <c r="F84" s="188"/>
      <c r="G84" s="268"/>
      <c r="H84" s="188"/>
      <c r="I84" s="188"/>
      <c r="J84" s="177"/>
    </row>
    <row r="85" spans="1:10" ht="16.5" customHeight="1" thickTop="1">
      <c r="A85" s="269" t="s">
        <v>69</v>
      </c>
      <c r="B85" s="270" t="s">
        <v>136</v>
      </c>
      <c r="C85" s="215"/>
      <c r="D85" s="178"/>
      <c r="E85" s="226"/>
      <c r="F85" s="149"/>
      <c r="G85" s="260"/>
      <c r="H85" s="293"/>
      <c r="I85" s="138"/>
      <c r="J85" s="139"/>
    </row>
    <row r="86" spans="1:10" ht="16.5" customHeight="1">
      <c r="A86" s="77"/>
      <c r="B86" s="350" t="s">
        <v>402</v>
      </c>
      <c r="C86" s="203">
        <v>25</v>
      </c>
      <c r="D86" s="71" t="s">
        <v>68</v>
      </c>
      <c r="E86" s="231">
        <v>280</v>
      </c>
      <c r="F86" s="80">
        <f aca="true" t="shared" si="7" ref="F86:F106">ROUND(C86*E86,2)</f>
        <v>7000</v>
      </c>
      <c r="G86" s="254">
        <v>100</v>
      </c>
      <c r="H86" s="290">
        <f aca="true" t="shared" si="8" ref="H86:H106">ROUND(C86*G86,2)</f>
        <v>2500</v>
      </c>
      <c r="I86" s="73">
        <f aca="true" t="shared" si="9" ref="I86:I106">F86+H86</f>
        <v>9500</v>
      </c>
      <c r="J86" s="81"/>
    </row>
    <row r="87" spans="1:10" ht="16.5" customHeight="1">
      <c r="A87" s="77"/>
      <c r="B87" s="350" t="s">
        <v>504</v>
      </c>
      <c r="C87" s="203">
        <v>25</v>
      </c>
      <c r="D87" s="71" t="s">
        <v>68</v>
      </c>
      <c r="E87" s="231">
        <v>240</v>
      </c>
      <c r="F87" s="80">
        <f t="shared" si="7"/>
        <v>6000</v>
      </c>
      <c r="G87" s="254">
        <v>100</v>
      </c>
      <c r="H87" s="290">
        <f t="shared" si="8"/>
        <v>2500</v>
      </c>
      <c r="I87" s="73">
        <f t="shared" si="9"/>
        <v>8500</v>
      </c>
      <c r="J87" s="81"/>
    </row>
    <row r="88" spans="1:10" ht="16.5" customHeight="1">
      <c r="A88" s="82"/>
      <c r="B88" s="83" t="s">
        <v>403</v>
      </c>
      <c r="C88" s="203">
        <v>2</v>
      </c>
      <c r="D88" s="71" t="s">
        <v>8</v>
      </c>
      <c r="E88" s="231">
        <v>200</v>
      </c>
      <c r="F88" s="80">
        <f t="shared" si="7"/>
        <v>400</v>
      </c>
      <c r="G88" s="260">
        <v>30</v>
      </c>
      <c r="H88" s="290">
        <f t="shared" si="8"/>
        <v>60</v>
      </c>
      <c r="I88" s="73">
        <f t="shared" si="9"/>
        <v>460</v>
      </c>
      <c r="J88" s="74"/>
    </row>
    <row r="89" spans="1:10" ht="16.5" customHeight="1">
      <c r="A89" s="78"/>
      <c r="B89" s="154" t="s">
        <v>404</v>
      </c>
      <c r="C89" s="203">
        <v>30.18</v>
      </c>
      <c r="D89" s="71" t="s">
        <v>68</v>
      </c>
      <c r="E89" s="231">
        <v>35</v>
      </c>
      <c r="F89" s="80">
        <f t="shared" si="7"/>
        <v>1056.3</v>
      </c>
      <c r="G89" s="254">
        <v>15</v>
      </c>
      <c r="H89" s="290">
        <f t="shared" si="8"/>
        <v>452.7</v>
      </c>
      <c r="I89" s="73">
        <f t="shared" si="9"/>
        <v>1509</v>
      </c>
      <c r="J89" s="81"/>
    </row>
    <row r="90" spans="1:10" ht="16.5" customHeight="1">
      <c r="A90" s="79"/>
      <c r="B90" s="154" t="s">
        <v>405</v>
      </c>
      <c r="C90" s="203">
        <v>3</v>
      </c>
      <c r="D90" s="71" t="s">
        <v>68</v>
      </c>
      <c r="E90" s="230">
        <v>345</v>
      </c>
      <c r="F90" s="80">
        <f t="shared" si="7"/>
        <v>1035</v>
      </c>
      <c r="G90" s="254">
        <v>80</v>
      </c>
      <c r="H90" s="290">
        <f t="shared" si="8"/>
        <v>240</v>
      </c>
      <c r="I90" s="73">
        <f t="shared" si="9"/>
        <v>1275</v>
      </c>
      <c r="J90" s="81"/>
    </row>
    <row r="91" spans="1:10" ht="16.5" customHeight="1">
      <c r="A91" s="79"/>
      <c r="B91" s="154" t="s">
        <v>503</v>
      </c>
      <c r="C91" s="203">
        <v>81.24</v>
      </c>
      <c r="D91" s="71" t="s">
        <v>68</v>
      </c>
      <c r="E91" s="230">
        <v>400</v>
      </c>
      <c r="F91" s="80">
        <f t="shared" si="7"/>
        <v>32496</v>
      </c>
      <c r="G91" s="254">
        <v>138</v>
      </c>
      <c r="H91" s="290">
        <f t="shared" si="8"/>
        <v>11211.12</v>
      </c>
      <c r="I91" s="73">
        <f t="shared" si="9"/>
        <v>43707.12</v>
      </c>
      <c r="J91" s="81"/>
    </row>
    <row r="92" spans="1:10" ht="16.5" customHeight="1">
      <c r="A92" s="70"/>
      <c r="B92" s="154" t="s">
        <v>406</v>
      </c>
      <c r="C92" s="203">
        <v>14</v>
      </c>
      <c r="D92" s="71" t="s">
        <v>8</v>
      </c>
      <c r="E92" s="230">
        <v>10000</v>
      </c>
      <c r="F92" s="80">
        <f t="shared" si="7"/>
        <v>140000</v>
      </c>
      <c r="G92" s="254">
        <v>500</v>
      </c>
      <c r="H92" s="290">
        <f t="shared" si="8"/>
        <v>7000</v>
      </c>
      <c r="I92" s="73">
        <f t="shared" si="9"/>
        <v>147000</v>
      </c>
      <c r="J92" s="81"/>
    </row>
    <row r="93" spans="1:10" ht="16.5" customHeight="1">
      <c r="A93" s="70"/>
      <c r="B93" s="154" t="s">
        <v>407</v>
      </c>
      <c r="C93" s="203">
        <v>10.36</v>
      </c>
      <c r="D93" s="71" t="s">
        <v>68</v>
      </c>
      <c r="E93" s="230">
        <v>870</v>
      </c>
      <c r="F93" s="80">
        <f t="shared" si="7"/>
        <v>9013.2</v>
      </c>
      <c r="G93" s="254">
        <v>174</v>
      </c>
      <c r="H93" s="290">
        <f t="shared" si="8"/>
        <v>1802.64</v>
      </c>
      <c r="I93" s="73">
        <f t="shared" si="9"/>
        <v>10815.84</v>
      </c>
      <c r="J93" s="81"/>
    </row>
    <row r="94" spans="1:10" ht="16.5" customHeight="1">
      <c r="A94" s="70"/>
      <c r="B94" s="154" t="s">
        <v>408</v>
      </c>
      <c r="C94" s="197">
        <v>0</v>
      </c>
      <c r="D94" s="71" t="s">
        <v>68</v>
      </c>
      <c r="E94" s="230">
        <v>870</v>
      </c>
      <c r="F94" s="80">
        <f t="shared" si="7"/>
        <v>0</v>
      </c>
      <c r="G94" s="254">
        <v>174</v>
      </c>
      <c r="H94" s="290">
        <f t="shared" si="8"/>
        <v>0</v>
      </c>
      <c r="I94" s="73">
        <f t="shared" si="9"/>
        <v>0</v>
      </c>
      <c r="J94" s="81"/>
    </row>
    <row r="95" spans="1:10" ht="16.5" customHeight="1">
      <c r="A95" s="70"/>
      <c r="B95" s="154" t="s">
        <v>409</v>
      </c>
      <c r="C95" s="203">
        <v>13.3</v>
      </c>
      <c r="D95" s="71" t="s">
        <v>68</v>
      </c>
      <c r="E95" s="226">
        <v>50</v>
      </c>
      <c r="F95" s="80">
        <f t="shared" si="7"/>
        <v>665</v>
      </c>
      <c r="G95" s="254">
        <v>30</v>
      </c>
      <c r="H95" s="290">
        <f t="shared" si="8"/>
        <v>399</v>
      </c>
      <c r="I95" s="73">
        <f t="shared" si="9"/>
        <v>1064</v>
      </c>
      <c r="J95" s="81"/>
    </row>
    <row r="96" spans="1:10" ht="16.5" customHeight="1">
      <c r="A96" s="70"/>
      <c r="B96" s="154" t="s">
        <v>410</v>
      </c>
      <c r="C96" s="203">
        <v>0</v>
      </c>
      <c r="D96" s="71" t="s">
        <v>68</v>
      </c>
      <c r="E96" s="226">
        <v>0</v>
      </c>
      <c r="F96" s="80">
        <f t="shared" si="7"/>
        <v>0</v>
      </c>
      <c r="G96" s="257">
        <v>0</v>
      </c>
      <c r="H96" s="290">
        <f t="shared" si="8"/>
        <v>0</v>
      </c>
      <c r="I96" s="73">
        <f t="shared" si="9"/>
        <v>0</v>
      </c>
      <c r="J96" s="81"/>
    </row>
    <row r="97" spans="1:10" ht="16.5" customHeight="1">
      <c r="A97" s="70"/>
      <c r="B97" s="154" t="s">
        <v>411</v>
      </c>
      <c r="C97" s="203">
        <v>50.38</v>
      </c>
      <c r="D97" s="71" t="s">
        <v>68</v>
      </c>
      <c r="E97" s="231">
        <v>385</v>
      </c>
      <c r="F97" s="80">
        <f t="shared" si="7"/>
        <v>19396.3</v>
      </c>
      <c r="G97" s="258">
        <v>220</v>
      </c>
      <c r="H97" s="290">
        <f t="shared" si="8"/>
        <v>11083.6</v>
      </c>
      <c r="I97" s="73">
        <f t="shared" si="9"/>
        <v>30479.9</v>
      </c>
      <c r="J97" s="74"/>
    </row>
    <row r="98" spans="1:10" ht="16.5" customHeight="1">
      <c r="A98" s="82"/>
      <c r="B98" s="154" t="s">
        <v>412</v>
      </c>
      <c r="C98" s="203">
        <v>1.54</v>
      </c>
      <c r="D98" s="71" t="s">
        <v>68</v>
      </c>
      <c r="E98" s="231">
        <v>83</v>
      </c>
      <c r="F98" s="80">
        <f t="shared" si="7"/>
        <v>127.82</v>
      </c>
      <c r="G98" s="258">
        <v>80</v>
      </c>
      <c r="H98" s="290">
        <f t="shared" si="8"/>
        <v>123.2</v>
      </c>
      <c r="I98" s="73">
        <f t="shared" si="9"/>
        <v>251.01999999999998</v>
      </c>
      <c r="J98" s="74"/>
    </row>
    <row r="99" spans="1:10" ht="16.5" customHeight="1">
      <c r="A99" s="82"/>
      <c r="B99" s="154" t="s">
        <v>413</v>
      </c>
      <c r="C99" s="197">
        <v>2</v>
      </c>
      <c r="D99" s="71" t="s">
        <v>8</v>
      </c>
      <c r="E99" s="231">
        <v>2310</v>
      </c>
      <c r="F99" s="80">
        <f t="shared" si="7"/>
        <v>4620</v>
      </c>
      <c r="G99" s="258">
        <v>400</v>
      </c>
      <c r="H99" s="290">
        <f t="shared" si="8"/>
        <v>800</v>
      </c>
      <c r="I99" s="73">
        <f t="shared" si="9"/>
        <v>5420</v>
      </c>
      <c r="J99" s="74"/>
    </row>
    <row r="100" spans="1:10" ht="16.5" customHeight="1">
      <c r="A100" s="82"/>
      <c r="B100" s="154" t="s">
        <v>414</v>
      </c>
      <c r="C100" s="197">
        <v>2</v>
      </c>
      <c r="D100" s="71" t="s">
        <v>8</v>
      </c>
      <c r="E100" s="231">
        <v>5000</v>
      </c>
      <c r="F100" s="80">
        <f t="shared" si="7"/>
        <v>10000</v>
      </c>
      <c r="G100" s="257">
        <v>500</v>
      </c>
      <c r="H100" s="290">
        <f t="shared" si="8"/>
        <v>1000</v>
      </c>
      <c r="I100" s="73">
        <f t="shared" si="9"/>
        <v>11000</v>
      </c>
      <c r="J100" s="74"/>
    </row>
    <row r="101" spans="1:10" ht="16.5" customHeight="1">
      <c r="A101" s="82"/>
      <c r="B101" s="154" t="s">
        <v>415</v>
      </c>
      <c r="C101" s="197">
        <v>2</v>
      </c>
      <c r="D101" s="71" t="s">
        <v>8</v>
      </c>
      <c r="E101" s="231">
        <v>10000</v>
      </c>
      <c r="F101" s="80">
        <f t="shared" si="7"/>
        <v>20000</v>
      </c>
      <c r="G101" s="257">
        <v>2300</v>
      </c>
      <c r="H101" s="290">
        <f t="shared" si="8"/>
        <v>4600</v>
      </c>
      <c r="I101" s="73">
        <f t="shared" si="9"/>
        <v>24600</v>
      </c>
      <c r="J101" s="74"/>
    </row>
    <row r="102" spans="1:10" ht="16.5" customHeight="1">
      <c r="A102" s="82"/>
      <c r="B102" s="154" t="s">
        <v>416</v>
      </c>
      <c r="C102" s="203">
        <v>8.88</v>
      </c>
      <c r="D102" s="71" t="s">
        <v>68</v>
      </c>
      <c r="E102" s="231">
        <v>2500</v>
      </c>
      <c r="F102" s="80">
        <f t="shared" si="7"/>
        <v>22200</v>
      </c>
      <c r="G102" s="258">
        <v>300</v>
      </c>
      <c r="H102" s="290">
        <f t="shared" si="8"/>
        <v>2664</v>
      </c>
      <c r="I102" s="73">
        <f t="shared" si="9"/>
        <v>24864</v>
      </c>
      <c r="J102" s="74"/>
    </row>
    <row r="103" spans="1:10" ht="16.5" customHeight="1">
      <c r="A103" s="82"/>
      <c r="B103" s="154" t="s">
        <v>417</v>
      </c>
      <c r="C103" s="197">
        <v>3.6</v>
      </c>
      <c r="D103" s="71" t="s">
        <v>68</v>
      </c>
      <c r="E103" s="231">
        <v>120</v>
      </c>
      <c r="F103" s="80">
        <f t="shared" si="7"/>
        <v>432</v>
      </c>
      <c r="G103" s="253">
        <v>15</v>
      </c>
      <c r="H103" s="290">
        <f t="shared" si="8"/>
        <v>54</v>
      </c>
      <c r="I103" s="73">
        <f t="shared" si="9"/>
        <v>486</v>
      </c>
      <c r="J103" s="74"/>
    </row>
    <row r="104" spans="1:10" ht="16.5" customHeight="1">
      <c r="A104" s="82"/>
      <c r="B104" s="154" t="s">
        <v>418</v>
      </c>
      <c r="C104" s="197">
        <v>2</v>
      </c>
      <c r="D104" s="86" t="s">
        <v>138</v>
      </c>
      <c r="E104" s="231">
        <v>23.82</v>
      </c>
      <c r="F104" s="80">
        <f t="shared" si="7"/>
        <v>47.64</v>
      </c>
      <c r="G104" s="260">
        <v>0</v>
      </c>
      <c r="H104" s="290">
        <f t="shared" si="8"/>
        <v>0</v>
      </c>
      <c r="I104" s="73">
        <f t="shared" si="9"/>
        <v>47.64</v>
      </c>
      <c r="J104" s="74"/>
    </row>
    <row r="105" spans="1:10" ht="16.5" customHeight="1">
      <c r="A105" s="82"/>
      <c r="B105" s="144" t="s">
        <v>419</v>
      </c>
      <c r="C105" s="203">
        <v>0</v>
      </c>
      <c r="D105" s="71" t="s">
        <v>8</v>
      </c>
      <c r="E105" s="231">
        <v>700</v>
      </c>
      <c r="F105" s="80">
        <f t="shared" si="7"/>
        <v>0</v>
      </c>
      <c r="G105" s="254">
        <v>100</v>
      </c>
      <c r="H105" s="290">
        <f t="shared" si="8"/>
        <v>0</v>
      </c>
      <c r="I105" s="73">
        <f t="shared" si="9"/>
        <v>0</v>
      </c>
      <c r="J105" s="81"/>
    </row>
    <row r="106" spans="1:10" ht="16.5" customHeight="1">
      <c r="A106" s="84"/>
      <c r="B106" s="144" t="s">
        <v>519</v>
      </c>
      <c r="C106" s="203">
        <v>6</v>
      </c>
      <c r="D106" s="71" t="s">
        <v>79</v>
      </c>
      <c r="E106" s="231">
        <v>400</v>
      </c>
      <c r="F106" s="80">
        <f t="shared" si="7"/>
        <v>2400</v>
      </c>
      <c r="G106" s="254">
        <v>50</v>
      </c>
      <c r="H106" s="290">
        <f t="shared" si="8"/>
        <v>300</v>
      </c>
      <c r="I106" s="73">
        <f t="shared" si="9"/>
        <v>2700</v>
      </c>
      <c r="J106" s="145"/>
    </row>
    <row r="107" spans="1:10" ht="16.5" customHeight="1">
      <c r="A107" s="158"/>
      <c r="B107" s="329" t="s">
        <v>477</v>
      </c>
      <c r="C107" s="207">
        <v>2</v>
      </c>
      <c r="D107" s="159" t="s">
        <v>8</v>
      </c>
      <c r="E107" s="236">
        <v>250</v>
      </c>
      <c r="F107" s="80">
        <f>ROUND(C107*E107,2)</f>
        <v>500</v>
      </c>
      <c r="G107" s="254">
        <v>50</v>
      </c>
      <c r="H107" s="290">
        <f>ROUND(C107*G107,2)</f>
        <v>100</v>
      </c>
      <c r="I107" s="73">
        <f>F107+H107</f>
        <v>600</v>
      </c>
      <c r="J107" s="81"/>
    </row>
    <row r="108" spans="1:10" ht="16.5" customHeight="1">
      <c r="A108" s="158"/>
      <c r="B108" s="329"/>
      <c r="C108" s="207"/>
      <c r="D108" s="159"/>
      <c r="E108" s="236"/>
      <c r="F108" s="80"/>
      <c r="G108" s="254"/>
      <c r="H108" s="290"/>
      <c r="I108" s="73"/>
      <c r="J108" s="81"/>
    </row>
    <row r="109" spans="1:10" ht="16.5" customHeight="1">
      <c r="A109" s="70"/>
      <c r="B109" s="142" t="s">
        <v>139</v>
      </c>
      <c r="C109" s="203"/>
      <c r="D109" s="71"/>
      <c r="E109" s="231"/>
      <c r="F109" s="143">
        <f>SUM(F86:F108)</f>
        <v>277389.26</v>
      </c>
      <c r="G109" s="259"/>
      <c r="H109" s="143">
        <f>SUM(H86:H108)</f>
        <v>46890.259999999995</v>
      </c>
      <c r="I109" s="123">
        <f>F109+H109</f>
        <v>324279.52</v>
      </c>
      <c r="J109" s="81"/>
    </row>
    <row r="110" spans="1:10" ht="16.5" customHeight="1" thickBot="1">
      <c r="A110" s="128"/>
      <c r="B110" s="271"/>
      <c r="C110" s="214"/>
      <c r="D110" s="174"/>
      <c r="E110" s="241"/>
      <c r="F110" s="175"/>
      <c r="G110" s="264"/>
      <c r="H110" s="296"/>
      <c r="I110" s="176"/>
      <c r="J110" s="177"/>
    </row>
    <row r="111" spans="1:10" ht="16.5" customHeight="1" thickTop="1">
      <c r="A111" s="148" t="s">
        <v>82</v>
      </c>
      <c r="B111" s="135" t="s">
        <v>83</v>
      </c>
      <c r="C111" s="205"/>
      <c r="D111" s="136"/>
      <c r="E111" s="233"/>
      <c r="F111" s="149"/>
      <c r="G111" s="256"/>
      <c r="H111" s="288"/>
      <c r="I111" s="138"/>
      <c r="J111" s="139"/>
    </row>
    <row r="112" spans="1:10" ht="16.5" customHeight="1">
      <c r="A112" s="70"/>
      <c r="B112" s="69" t="s">
        <v>140</v>
      </c>
      <c r="C112" s="203">
        <v>14</v>
      </c>
      <c r="D112" s="71" t="s">
        <v>8</v>
      </c>
      <c r="E112" s="226">
        <v>4900</v>
      </c>
      <c r="F112" s="80">
        <f aca="true" t="shared" si="10" ref="F112:F124">ROUND(C112*E112,2)</f>
        <v>68600</v>
      </c>
      <c r="G112" s="254">
        <v>298</v>
      </c>
      <c r="H112" s="290">
        <f aca="true" t="shared" si="11" ref="H112:H124">ROUND(C112*G112,2)</f>
        <v>4172</v>
      </c>
      <c r="I112" s="73">
        <f aca="true" t="shared" si="12" ref="I112:I124">F112+H112</f>
        <v>72772</v>
      </c>
      <c r="J112" s="81"/>
    </row>
    <row r="113" spans="1:10" ht="16.5" customHeight="1">
      <c r="A113" s="70"/>
      <c r="B113" s="69" t="s">
        <v>141</v>
      </c>
      <c r="C113" s="203">
        <v>14</v>
      </c>
      <c r="D113" s="71" t="s">
        <v>8</v>
      </c>
      <c r="E113" s="226">
        <v>650</v>
      </c>
      <c r="F113" s="80">
        <f t="shared" si="10"/>
        <v>9100</v>
      </c>
      <c r="G113" s="253">
        <v>70</v>
      </c>
      <c r="H113" s="290">
        <f t="shared" si="11"/>
        <v>980</v>
      </c>
      <c r="I113" s="73">
        <f t="shared" si="12"/>
        <v>10080</v>
      </c>
      <c r="J113" s="81"/>
    </row>
    <row r="114" spans="1:10" ht="16.5" customHeight="1">
      <c r="A114" s="70"/>
      <c r="B114" s="83" t="s">
        <v>142</v>
      </c>
      <c r="C114" s="203">
        <v>14</v>
      </c>
      <c r="D114" s="71" t="s">
        <v>8</v>
      </c>
      <c r="E114" s="231">
        <v>100</v>
      </c>
      <c r="F114" s="80">
        <f t="shared" si="10"/>
        <v>1400</v>
      </c>
      <c r="G114" s="254">
        <v>15</v>
      </c>
      <c r="H114" s="290">
        <f t="shared" si="11"/>
        <v>210</v>
      </c>
      <c r="I114" s="73">
        <f t="shared" si="12"/>
        <v>1610</v>
      </c>
      <c r="J114" s="81"/>
    </row>
    <row r="115" spans="1:10" ht="16.5" customHeight="1">
      <c r="A115" s="70"/>
      <c r="B115" s="83" t="s">
        <v>143</v>
      </c>
      <c r="C115" s="203">
        <v>6</v>
      </c>
      <c r="D115" s="71" t="s">
        <v>8</v>
      </c>
      <c r="E115" s="231">
        <v>4300</v>
      </c>
      <c r="F115" s="80">
        <f t="shared" si="10"/>
        <v>25800</v>
      </c>
      <c r="G115" s="257">
        <v>290</v>
      </c>
      <c r="H115" s="290">
        <f t="shared" si="11"/>
        <v>1740</v>
      </c>
      <c r="I115" s="73">
        <f t="shared" si="12"/>
        <v>27540</v>
      </c>
      <c r="J115" s="81"/>
    </row>
    <row r="116" spans="1:10" ht="16.5" customHeight="1">
      <c r="A116" s="70"/>
      <c r="B116" s="150" t="s">
        <v>144</v>
      </c>
      <c r="C116" s="203">
        <v>6</v>
      </c>
      <c r="D116" s="71" t="s">
        <v>8</v>
      </c>
      <c r="E116" s="234">
        <v>1350</v>
      </c>
      <c r="F116" s="80">
        <f t="shared" si="10"/>
        <v>8100</v>
      </c>
      <c r="G116" s="254">
        <v>85</v>
      </c>
      <c r="H116" s="290">
        <f t="shared" si="11"/>
        <v>510</v>
      </c>
      <c r="I116" s="73">
        <f t="shared" si="12"/>
        <v>8610</v>
      </c>
      <c r="J116" s="81"/>
    </row>
    <row r="117" spans="1:10" ht="16.5" customHeight="1">
      <c r="A117" s="70"/>
      <c r="B117" s="144" t="s">
        <v>145</v>
      </c>
      <c r="C117" s="203">
        <v>6</v>
      </c>
      <c r="D117" s="71" t="s">
        <v>8</v>
      </c>
      <c r="E117" s="234">
        <v>550</v>
      </c>
      <c r="F117" s="80">
        <f t="shared" si="10"/>
        <v>3300</v>
      </c>
      <c r="G117" s="254">
        <v>15</v>
      </c>
      <c r="H117" s="290">
        <f t="shared" si="11"/>
        <v>90</v>
      </c>
      <c r="I117" s="73">
        <f t="shared" si="12"/>
        <v>3390</v>
      </c>
      <c r="J117" s="81"/>
    </row>
    <row r="118" spans="1:10" ht="16.5" customHeight="1">
      <c r="A118" s="70"/>
      <c r="B118" s="150" t="s">
        <v>146</v>
      </c>
      <c r="C118" s="203">
        <v>6</v>
      </c>
      <c r="D118" s="71" t="s">
        <v>8</v>
      </c>
      <c r="E118" s="234">
        <v>670</v>
      </c>
      <c r="F118" s="80">
        <f t="shared" si="10"/>
        <v>4020</v>
      </c>
      <c r="G118" s="257">
        <v>0</v>
      </c>
      <c r="H118" s="290">
        <f t="shared" si="11"/>
        <v>0</v>
      </c>
      <c r="I118" s="73">
        <f t="shared" si="12"/>
        <v>4020</v>
      </c>
      <c r="J118" s="81"/>
    </row>
    <row r="119" spans="1:10" ht="16.5" customHeight="1">
      <c r="A119" s="77"/>
      <c r="B119" s="150" t="s">
        <v>147</v>
      </c>
      <c r="C119" s="203">
        <v>0</v>
      </c>
      <c r="D119" s="71" t="s">
        <v>8</v>
      </c>
      <c r="E119" s="231">
        <v>4600</v>
      </c>
      <c r="F119" s="80">
        <f t="shared" si="10"/>
        <v>0</v>
      </c>
      <c r="G119" s="257">
        <v>330</v>
      </c>
      <c r="H119" s="290">
        <f t="shared" si="11"/>
        <v>0</v>
      </c>
      <c r="I119" s="73">
        <f t="shared" si="12"/>
        <v>0</v>
      </c>
      <c r="J119" s="81"/>
    </row>
    <row r="120" spans="1:10" ht="16.5" customHeight="1">
      <c r="A120" s="78"/>
      <c r="B120" s="150" t="s">
        <v>148</v>
      </c>
      <c r="C120" s="203">
        <v>0</v>
      </c>
      <c r="D120" s="71" t="s">
        <v>8</v>
      </c>
      <c r="E120" s="231">
        <v>3800</v>
      </c>
      <c r="F120" s="80">
        <f t="shared" si="10"/>
        <v>0</v>
      </c>
      <c r="G120" s="253">
        <v>100</v>
      </c>
      <c r="H120" s="290">
        <f t="shared" si="11"/>
        <v>0</v>
      </c>
      <c r="I120" s="73">
        <f t="shared" si="12"/>
        <v>0</v>
      </c>
      <c r="J120" s="81"/>
    </row>
    <row r="121" spans="1:10" ht="16.5" customHeight="1">
      <c r="A121" s="79"/>
      <c r="B121" s="144" t="s">
        <v>149</v>
      </c>
      <c r="C121" s="203">
        <v>8</v>
      </c>
      <c r="D121" s="71" t="s">
        <v>8</v>
      </c>
      <c r="E121" s="231">
        <v>200</v>
      </c>
      <c r="F121" s="80">
        <f t="shared" si="10"/>
        <v>1600</v>
      </c>
      <c r="G121" s="253">
        <v>20</v>
      </c>
      <c r="H121" s="290">
        <f t="shared" si="11"/>
        <v>160</v>
      </c>
      <c r="I121" s="73">
        <f t="shared" si="12"/>
        <v>1760</v>
      </c>
      <c r="J121" s="81"/>
    </row>
    <row r="122" spans="1:10" ht="16.5" customHeight="1">
      <c r="A122" s="70"/>
      <c r="B122" s="150" t="s">
        <v>150</v>
      </c>
      <c r="C122" s="203">
        <v>2</v>
      </c>
      <c r="D122" s="71" t="s">
        <v>8</v>
      </c>
      <c r="E122" s="230">
        <v>600</v>
      </c>
      <c r="F122" s="80">
        <f t="shared" si="10"/>
        <v>1200</v>
      </c>
      <c r="G122" s="257">
        <v>20</v>
      </c>
      <c r="H122" s="290">
        <f t="shared" si="11"/>
        <v>40</v>
      </c>
      <c r="I122" s="73">
        <f t="shared" si="12"/>
        <v>1240</v>
      </c>
      <c r="J122" s="81"/>
    </row>
    <row r="123" spans="1:10" ht="16.5" customHeight="1">
      <c r="A123" s="70"/>
      <c r="B123" s="150" t="s">
        <v>151</v>
      </c>
      <c r="C123" s="203">
        <v>34</v>
      </c>
      <c r="D123" s="71" t="s">
        <v>8</v>
      </c>
      <c r="E123" s="230">
        <v>150</v>
      </c>
      <c r="F123" s="80">
        <f t="shared" si="10"/>
        <v>5100</v>
      </c>
      <c r="G123" s="257">
        <v>29</v>
      </c>
      <c r="H123" s="290">
        <f t="shared" si="11"/>
        <v>986</v>
      </c>
      <c r="I123" s="73">
        <f t="shared" si="12"/>
        <v>6086</v>
      </c>
      <c r="J123" s="81"/>
    </row>
    <row r="124" spans="1:10" ht="16.5" customHeight="1">
      <c r="A124" s="70"/>
      <c r="B124" s="150" t="s">
        <v>152</v>
      </c>
      <c r="C124" s="197">
        <v>20</v>
      </c>
      <c r="D124" s="71" t="s">
        <v>85</v>
      </c>
      <c r="E124" s="231">
        <v>35</v>
      </c>
      <c r="F124" s="80">
        <f t="shared" si="10"/>
        <v>700</v>
      </c>
      <c r="G124" s="257">
        <v>0</v>
      </c>
      <c r="H124" s="290">
        <f t="shared" si="11"/>
        <v>0</v>
      </c>
      <c r="I124" s="73">
        <f t="shared" si="12"/>
        <v>700</v>
      </c>
      <c r="J124" s="81"/>
    </row>
    <row r="125" spans="1:10" ht="16.5" customHeight="1">
      <c r="A125" s="70"/>
      <c r="B125" s="150"/>
      <c r="C125" s="197"/>
      <c r="D125" s="71"/>
      <c r="E125" s="233"/>
      <c r="F125" s="80"/>
      <c r="G125" s="257"/>
      <c r="H125" s="290"/>
      <c r="I125" s="73"/>
      <c r="J125" s="81"/>
    </row>
    <row r="126" spans="1:10" ht="16.5" customHeight="1">
      <c r="A126" s="70"/>
      <c r="B126" s="142" t="s">
        <v>84</v>
      </c>
      <c r="C126" s="203"/>
      <c r="D126" s="71"/>
      <c r="E126" s="226"/>
      <c r="F126" s="143">
        <f>SUM(F112:F125)</f>
        <v>128920</v>
      </c>
      <c r="G126" s="260"/>
      <c r="H126" s="295">
        <f>SUM(H112:H125)</f>
        <v>8888</v>
      </c>
      <c r="I126" s="123">
        <f>F126+H126</f>
        <v>137808</v>
      </c>
      <c r="J126" s="74"/>
    </row>
    <row r="127" spans="1:10" ht="16.5" customHeight="1">
      <c r="A127" s="70"/>
      <c r="B127" s="142"/>
      <c r="C127" s="203"/>
      <c r="D127" s="71"/>
      <c r="E127" s="226"/>
      <c r="F127" s="143"/>
      <c r="G127" s="260"/>
      <c r="H127" s="295"/>
      <c r="I127" s="143"/>
      <c r="J127" s="74"/>
    </row>
    <row r="128" spans="1:10" ht="16.5" customHeight="1">
      <c r="A128" s="146" t="s">
        <v>86</v>
      </c>
      <c r="B128" s="152" t="s">
        <v>87</v>
      </c>
      <c r="C128" s="208"/>
      <c r="D128" s="147"/>
      <c r="E128" s="231"/>
      <c r="F128" s="80"/>
      <c r="G128" s="253"/>
      <c r="H128" s="289"/>
      <c r="I128" s="73"/>
      <c r="J128" s="74"/>
    </row>
    <row r="129" spans="1:10" ht="16.5" customHeight="1">
      <c r="A129" s="70"/>
      <c r="B129" s="69" t="s">
        <v>495</v>
      </c>
      <c r="C129" s="203">
        <v>1</v>
      </c>
      <c r="D129" s="71" t="s">
        <v>78</v>
      </c>
      <c r="E129" s="228">
        <v>5500</v>
      </c>
      <c r="F129" s="80">
        <f>ROUND(C129*E129,2)</f>
        <v>5500</v>
      </c>
      <c r="G129" s="254">
        <v>1500</v>
      </c>
      <c r="H129" s="290">
        <f>ROUND(C129*G129,2)</f>
        <v>1500</v>
      </c>
      <c r="I129" s="73">
        <f>F129+H129</f>
        <v>7000</v>
      </c>
      <c r="J129" s="74"/>
    </row>
    <row r="130" spans="1:10" ht="16.5" customHeight="1">
      <c r="A130" s="82"/>
      <c r="B130" s="69"/>
      <c r="C130" s="203"/>
      <c r="D130" s="71"/>
      <c r="E130" s="234"/>
      <c r="F130" s="80"/>
      <c r="G130" s="254"/>
      <c r="H130" s="290"/>
      <c r="I130" s="73"/>
      <c r="J130" s="74"/>
    </row>
    <row r="131" spans="1:10" ht="16.5" customHeight="1">
      <c r="A131" s="70"/>
      <c r="B131" s="142" t="s">
        <v>88</v>
      </c>
      <c r="C131" s="333"/>
      <c r="D131" s="86"/>
      <c r="E131" s="231"/>
      <c r="F131" s="334">
        <f>SUM(F129:F130)</f>
        <v>5500</v>
      </c>
      <c r="G131" s="261"/>
      <c r="H131" s="335">
        <f>SUM(H129:H130)</f>
        <v>1500</v>
      </c>
      <c r="I131" s="334">
        <f>SUM(I129:I130)</f>
        <v>7000</v>
      </c>
      <c r="J131" s="74"/>
    </row>
    <row r="132" spans="1:10" ht="16.5" customHeight="1">
      <c r="A132" s="70"/>
      <c r="B132" s="142"/>
      <c r="C132" s="333"/>
      <c r="D132" s="86"/>
      <c r="E132" s="231"/>
      <c r="F132" s="334"/>
      <c r="G132" s="261"/>
      <c r="H132" s="335"/>
      <c r="I132" s="334"/>
      <c r="J132" s="74"/>
    </row>
    <row r="133" spans="1:10" ht="16.5" customHeight="1">
      <c r="A133" s="70"/>
      <c r="B133" s="142"/>
      <c r="C133" s="333"/>
      <c r="D133" s="86"/>
      <c r="E133" s="231"/>
      <c r="F133" s="334"/>
      <c r="G133" s="261"/>
      <c r="H133" s="335"/>
      <c r="I133" s="334"/>
      <c r="J133" s="74"/>
    </row>
    <row r="134" spans="1:10" ht="16.5" customHeight="1">
      <c r="A134" s="70"/>
      <c r="B134" s="142"/>
      <c r="C134" s="333"/>
      <c r="D134" s="86"/>
      <c r="E134" s="231"/>
      <c r="F134" s="334"/>
      <c r="G134" s="261"/>
      <c r="H134" s="335"/>
      <c r="I134" s="334"/>
      <c r="J134" s="74"/>
    </row>
    <row r="135" spans="1:10" ht="16.5" customHeight="1">
      <c r="A135" s="70"/>
      <c r="B135" s="142"/>
      <c r="C135" s="333"/>
      <c r="D135" s="86"/>
      <c r="E135" s="231"/>
      <c r="F135" s="334"/>
      <c r="G135" s="261"/>
      <c r="H135" s="335"/>
      <c r="I135" s="334"/>
      <c r="J135" s="74"/>
    </row>
    <row r="136" spans="1:10" ht="16.5" customHeight="1" thickBot="1">
      <c r="A136" s="128"/>
      <c r="B136" s="186"/>
      <c r="C136" s="336"/>
      <c r="D136" s="187"/>
      <c r="E136" s="241"/>
      <c r="F136" s="337"/>
      <c r="G136" s="266"/>
      <c r="H136" s="338"/>
      <c r="I136" s="337"/>
      <c r="J136" s="171"/>
    </row>
    <row r="137" spans="1:10" ht="16.5" customHeight="1" thickTop="1">
      <c r="A137" s="269" t="s">
        <v>90</v>
      </c>
      <c r="B137" s="272" t="s">
        <v>91</v>
      </c>
      <c r="C137" s="215"/>
      <c r="D137" s="178"/>
      <c r="E137" s="226"/>
      <c r="F137" s="149"/>
      <c r="G137" s="260"/>
      <c r="H137" s="293"/>
      <c r="I137" s="138"/>
      <c r="J137" s="139"/>
    </row>
    <row r="138" spans="1:10" ht="16.5" customHeight="1">
      <c r="A138" s="140"/>
      <c r="B138" s="69" t="s">
        <v>525</v>
      </c>
      <c r="C138" s="203">
        <v>2</v>
      </c>
      <c r="D138" s="71" t="s">
        <v>8</v>
      </c>
      <c r="E138" s="226">
        <v>440</v>
      </c>
      <c r="F138" s="80">
        <f aca="true" t="shared" si="13" ref="F138:F144">ROUND(C138*E138,2)</f>
        <v>880</v>
      </c>
      <c r="G138" s="254">
        <v>100</v>
      </c>
      <c r="H138" s="290">
        <f aca="true" t="shared" si="14" ref="H138:H144">ROUND(C138*G138,2)</f>
        <v>200</v>
      </c>
      <c r="I138" s="73">
        <f aca="true" t="shared" si="15" ref="I138:I144">F138+H138</f>
        <v>1080</v>
      </c>
      <c r="J138" s="81"/>
    </row>
    <row r="139" spans="1:10" ht="16.5" customHeight="1">
      <c r="A139" s="70"/>
      <c r="B139" s="69" t="s">
        <v>460</v>
      </c>
      <c r="C139" s="203">
        <v>28</v>
      </c>
      <c r="D139" s="71" t="s">
        <v>8</v>
      </c>
      <c r="E139" s="226">
        <v>640</v>
      </c>
      <c r="F139" s="80">
        <f t="shared" si="13"/>
        <v>17920</v>
      </c>
      <c r="G139" s="254">
        <v>70</v>
      </c>
      <c r="H139" s="290">
        <f t="shared" si="14"/>
        <v>1960</v>
      </c>
      <c r="I139" s="73">
        <f t="shared" si="15"/>
        <v>19880</v>
      </c>
      <c r="J139" s="81"/>
    </row>
    <row r="140" spans="1:10" ht="16.5" customHeight="1">
      <c r="A140" s="70"/>
      <c r="B140" s="69" t="s">
        <v>461</v>
      </c>
      <c r="C140" s="203">
        <v>6</v>
      </c>
      <c r="D140" s="71" t="s">
        <v>8</v>
      </c>
      <c r="E140" s="226">
        <v>1024</v>
      </c>
      <c r="F140" s="80">
        <f t="shared" si="13"/>
        <v>6144</v>
      </c>
      <c r="G140" s="254">
        <v>70</v>
      </c>
      <c r="H140" s="290">
        <f t="shared" si="14"/>
        <v>420</v>
      </c>
      <c r="I140" s="73">
        <f t="shared" si="15"/>
        <v>6564</v>
      </c>
      <c r="J140" s="81"/>
    </row>
    <row r="141" spans="1:10" ht="16.5" customHeight="1">
      <c r="A141" s="134"/>
      <c r="B141" s="69" t="s">
        <v>365</v>
      </c>
      <c r="C141" s="203">
        <v>12</v>
      </c>
      <c r="D141" s="71" t="s">
        <v>367</v>
      </c>
      <c r="E141" s="231">
        <v>96</v>
      </c>
      <c r="F141" s="80">
        <f t="shared" si="13"/>
        <v>1152</v>
      </c>
      <c r="G141" s="254">
        <v>70</v>
      </c>
      <c r="H141" s="290">
        <f t="shared" si="14"/>
        <v>840</v>
      </c>
      <c r="I141" s="73">
        <f t="shared" si="15"/>
        <v>1992</v>
      </c>
      <c r="J141" s="81"/>
    </row>
    <row r="142" spans="1:10" ht="16.5" customHeight="1">
      <c r="A142" s="70"/>
      <c r="B142" s="69" t="s">
        <v>366</v>
      </c>
      <c r="C142" s="203">
        <v>2</v>
      </c>
      <c r="D142" s="71" t="s">
        <v>8</v>
      </c>
      <c r="E142" s="234">
        <v>1300</v>
      </c>
      <c r="F142" s="80">
        <f t="shared" si="13"/>
        <v>2600</v>
      </c>
      <c r="G142" s="254">
        <v>170</v>
      </c>
      <c r="H142" s="290">
        <f t="shared" si="14"/>
        <v>340</v>
      </c>
      <c r="I142" s="73">
        <f t="shared" si="15"/>
        <v>2940</v>
      </c>
      <c r="J142" s="81"/>
    </row>
    <row r="143" spans="1:10" ht="16.5" customHeight="1">
      <c r="A143" s="70"/>
      <c r="B143" s="69" t="s">
        <v>364</v>
      </c>
      <c r="C143" s="203">
        <v>2</v>
      </c>
      <c r="D143" s="71" t="s">
        <v>8</v>
      </c>
      <c r="E143" s="234">
        <v>250</v>
      </c>
      <c r="F143" s="80">
        <f t="shared" si="13"/>
        <v>500</v>
      </c>
      <c r="G143" s="254">
        <v>100</v>
      </c>
      <c r="H143" s="290">
        <f t="shared" si="14"/>
        <v>200</v>
      </c>
      <c r="I143" s="73">
        <f t="shared" si="15"/>
        <v>700</v>
      </c>
      <c r="J143" s="74"/>
    </row>
    <row r="144" spans="1:10" ht="16.5" customHeight="1">
      <c r="A144" s="70"/>
      <c r="B144" s="69" t="s">
        <v>368</v>
      </c>
      <c r="C144" s="203">
        <v>1</v>
      </c>
      <c r="D144" s="71" t="s">
        <v>78</v>
      </c>
      <c r="E144" s="227">
        <v>8000</v>
      </c>
      <c r="F144" s="80">
        <f t="shared" si="13"/>
        <v>8000</v>
      </c>
      <c r="G144" s="254">
        <v>2000</v>
      </c>
      <c r="H144" s="290">
        <f t="shared" si="14"/>
        <v>2000</v>
      </c>
      <c r="I144" s="73">
        <f t="shared" si="15"/>
        <v>10000</v>
      </c>
      <c r="J144" s="74"/>
    </row>
    <row r="145" spans="1:10" ht="16.5" customHeight="1">
      <c r="A145" s="70"/>
      <c r="B145" s="69"/>
      <c r="C145" s="211"/>
      <c r="D145" s="71"/>
      <c r="E145" s="227"/>
      <c r="F145" s="80"/>
      <c r="G145" s="260"/>
      <c r="H145" s="290"/>
      <c r="I145" s="72"/>
      <c r="J145" s="74"/>
    </row>
    <row r="146" spans="1:10" ht="16.5" customHeight="1">
      <c r="A146" s="82"/>
      <c r="B146" s="142" t="s">
        <v>93</v>
      </c>
      <c r="C146" s="197"/>
      <c r="D146" s="86"/>
      <c r="E146" s="231"/>
      <c r="F146" s="143">
        <f>SUM(F138:F145)</f>
        <v>37196</v>
      </c>
      <c r="G146" s="257"/>
      <c r="H146" s="295">
        <f>SUM(H138:H145)</f>
        <v>5960</v>
      </c>
      <c r="I146" s="143">
        <f>F146+H146</f>
        <v>43156</v>
      </c>
      <c r="J146" s="74"/>
    </row>
    <row r="147" spans="1:10" ht="16.5" customHeight="1">
      <c r="A147" s="82"/>
      <c r="B147" s="142"/>
      <c r="C147" s="197"/>
      <c r="D147" s="86"/>
      <c r="E147" s="231"/>
      <c r="F147" s="143"/>
      <c r="G147" s="257"/>
      <c r="H147" s="295"/>
      <c r="I147" s="143"/>
      <c r="J147" s="74"/>
    </row>
    <row r="148" spans="1:10" ht="16.5" customHeight="1">
      <c r="A148" s="82"/>
      <c r="B148" s="142"/>
      <c r="C148" s="197"/>
      <c r="D148" s="86"/>
      <c r="E148" s="231"/>
      <c r="F148" s="143"/>
      <c r="G148" s="257"/>
      <c r="H148" s="295"/>
      <c r="I148" s="143"/>
      <c r="J148" s="74"/>
    </row>
    <row r="149" spans="1:10" ht="16.5" customHeight="1">
      <c r="A149" s="82"/>
      <c r="B149" s="142"/>
      <c r="C149" s="197"/>
      <c r="D149" s="86"/>
      <c r="E149" s="231"/>
      <c r="F149" s="143"/>
      <c r="G149" s="257"/>
      <c r="H149" s="295"/>
      <c r="I149" s="143"/>
      <c r="J149" s="74"/>
    </row>
    <row r="150" spans="1:10" ht="16.5" customHeight="1">
      <c r="A150" s="82"/>
      <c r="B150" s="142"/>
      <c r="C150" s="197"/>
      <c r="D150" s="86"/>
      <c r="E150" s="231"/>
      <c r="F150" s="143"/>
      <c r="G150" s="257"/>
      <c r="H150" s="295"/>
      <c r="I150" s="143"/>
      <c r="J150" s="74"/>
    </row>
    <row r="151" spans="1:10" ht="16.5" customHeight="1">
      <c r="A151" s="82"/>
      <c r="B151" s="144"/>
      <c r="C151" s="203"/>
      <c r="D151" s="71"/>
      <c r="E151" s="231"/>
      <c r="F151" s="80"/>
      <c r="G151" s="261"/>
      <c r="H151" s="294"/>
      <c r="I151" s="76"/>
      <c r="J151" s="74"/>
    </row>
    <row r="152" spans="1:10" ht="16.5" customHeight="1">
      <c r="A152" s="78"/>
      <c r="B152" s="90"/>
      <c r="C152" s="210"/>
      <c r="D152" s="151"/>
      <c r="E152" s="235"/>
      <c r="F152" s="143"/>
      <c r="G152" s="252"/>
      <c r="H152" s="286"/>
      <c r="I152" s="123"/>
      <c r="J152" s="81"/>
    </row>
    <row r="153" spans="1:10" ht="16.5" customHeight="1">
      <c r="A153" s="84"/>
      <c r="B153" s="153"/>
      <c r="C153" s="209"/>
      <c r="D153" s="151"/>
      <c r="E153" s="229"/>
      <c r="F153" s="72"/>
      <c r="G153" s="229"/>
      <c r="H153" s="289"/>
      <c r="I153" s="73"/>
      <c r="J153" s="145"/>
    </row>
    <row r="154" spans="1:10" ht="16.5" customHeight="1">
      <c r="A154" s="84"/>
      <c r="B154" s="153"/>
      <c r="C154" s="209"/>
      <c r="D154" s="151"/>
      <c r="E154" s="229"/>
      <c r="F154" s="72"/>
      <c r="G154" s="229"/>
      <c r="H154" s="289"/>
      <c r="I154" s="73"/>
      <c r="J154" s="145"/>
    </row>
    <row r="155" spans="1:10" ht="16.5" customHeight="1">
      <c r="A155" s="84"/>
      <c r="B155" s="153"/>
      <c r="C155" s="209"/>
      <c r="D155" s="151"/>
      <c r="E155" s="229"/>
      <c r="F155" s="72"/>
      <c r="G155" s="229"/>
      <c r="H155" s="289"/>
      <c r="I155" s="73"/>
      <c r="J155" s="145"/>
    </row>
    <row r="156" spans="1:10" ht="16.5" customHeight="1">
      <c r="A156" s="84"/>
      <c r="B156" s="153"/>
      <c r="C156" s="209"/>
      <c r="D156" s="151"/>
      <c r="E156" s="229"/>
      <c r="F156" s="72"/>
      <c r="G156" s="229"/>
      <c r="H156" s="289"/>
      <c r="I156" s="73"/>
      <c r="J156" s="145"/>
    </row>
    <row r="157" spans="1:10" ht="16.5" customHeight="1">
      <c r="A157" s="84"/>
      <c r="B157" s="153"/>
      <c r="C157" s="209"/>
      <c r="D157" s="151"/>
      <c r="E157" s="229"/>
      <c r="F157" s="72"/>
      <c r="G157" s="229"/>
      <c r="H157" s="289"/>
      <c r="I157" s="73"/>
      <c r="J157" s="145"/>
    </row>
    <row r="158" spans="1:10" ht="16.5" customHeight="1">
      <c r="A158" s="84"/>
      <c r="B158" s="153"/>
      <c r="C158" s="209"/>
      <c r="D158" s="151"/>
      <c r="E158" s="229"/>
      <c r="F158" s="72"/>
      <c r="G158" s="229"/>
      <c r="H158" s="289"/>
      <c r="I158" s="73"/>
      <c r="J158" s="145"/>
    </row>
    <row r="159" spans="1:10" ht="16.5" customHeight="1">
      <c r="A159" s="84"/>
      <c r="B159" s="153"/>
      <c r="C159" s="209"/>
      <c r="D159" s="151"/>
      <c r="E159" s="229"/>
      <c r="F159" s="72"/>
      <c r="G159" s="229"/>
      <c r="H159" s="289"/>
      <c r="I159" s="73"/>
      <c r="J159" s="145"/>
    </row>
    <row r="160" spans="1:10" ht="16.5" customHeight="1">
      <c r="A160" s="84"/>
      <c r="B160" s="153"/>
      <c r="C160" s="209"/>
      <c r="D160" s="151"/>
      <c r="E160" s="229"/>
      <c r="F160" s="72"/>
      <c r="G160" s="229"/>
      <c r="H160" s="289"/>
      <c r="I160" s="73"/>
      <c r="J160" s="145"/>
    </row>
    <row r="161" spans="1:10" ht="16.5" customHeight="1">
      <c r="A161" s="84"/>
      <c r="B161" s="153"/>
      <c r="C161" s="209"/>
      <c r="D161" s="151"/>
      <c r="E161" s="229"/>
      <c r="F161" s="72"/>
      <c r="G161" s="229"/>
      <c r="H161" s="289"/>
      <c r="I161" s="73"/>
      <c r="J161" s="145"/>
    </row>
    <row r="162" spans="1:10" ht="16.5" customHeight="1" thickBot="1">
      <c r="A162" s="179"/>
      <c r="B162" s="273"/>
      <c r="C162" s="216"/>
      <c r="D162" s="184"/>
      <c r="E162" s="240"/>
      <c r="F162" s="274"/>
      <c r="G162" s="240"/>
      <c r="H162" s="297"/>
      <c r="I162" s="176"/>
      <c r="J162" s="183"/>
    </row>
    <row r="163" spans="1:10" ht="16.5" customHeight="1" thickTop="1">
      <c r="A163" s="134">
        <v>2</v>
      </c>
      <c r="B163" s="135" t="s">
        <v>153</v>
      </c>
      <c r="C163" s="205"/>
      <c r="D163" s="136"/>
      <c r="E163" s="233"/>
      <c r="F163" s="149"/>
      <c r="G163" s="256"/>
      <c r="H163" s="288"/>
      <c r="I163" s="138"/>
      <c r="J163" s="139"/>
    </row>
    <row r="164" spans="1:10" ht="16.5" customHeight="1">
      <c r="A164" s="140">
        <v>2.1</v>
      </c>
      <c r="B164" s="141" t="s">
        <v>80</v>
      </c>
      <c r="C164" s="203"/>
      <c r="D164" s="71"/>
      <c r="E164" s="228"/>
      <c r="F164" s="72"/>
      <c r="G164" s="254"/>
      <c r="H164" s="289"/>
      <c r="I164" s="73"/>
      <c r="J164" s="74"/>
    </row>
    <row r="165" spans="1:10" ht="16.5" customHeight="1">
      <c r="A165" s="70"/>
      <c r="B165" s="157" t="s">
        <v>154</v>
      </c>
      <c r="C165" s="203">
        <v>4</v>
      </c>
      <c r="D165" s="71" t="s">
        <v>8</v>
      </c>
      <c r="E165" s="228">
        <v>0</v>
      </c>
      <c r="F165" s="72">
        <f aca="true" t="shared" si="16" ref="F165:F177">ROUND(C165*E165,2)</f>
        <v>0</v>
      </c>
      <c r="G165" s="254">
        <v>25</v>
      </c>
      <c r="H165" s="290">
        <f aca="true" t="shared" si="17" ref="H165:H177">ROUND(C165*G165,2)</f>
        <v>100</v>
      </c>
      <c r="I165" s="73">
        <f aca="true" t="shared" si="18" ref="I165:I177">F165+H165</f>
        <v>100</v>
      </c>
      <c r="J165" s="74" t="s">
        <v>77</v>
      </c>
    </row>
    <row r="166" spans="1:10" ht="16.5" customHeight="1">
      <c r="A166" s="70"/>
      <c r="B166" s="157" t="s">
        <v>360</v>
      </c>
      <c r="C166" s="203">
        <v>50</v>
      </c>
      <c r="D166" s="71" t="s">
        <v>68</v>
      </c>
      <c r="E166" s="226">
        <v>0</v>
      </c>
      <c r="F166" s="72">
        <f t="shared" si="16"/>
        <v>0</v>
      </c>
      <c r="G166" s="254">
        <v>25</v>
      </c>
      <c r="H166" s="290">
        <f t="shared" si="17"/>
        <v>1250</v>
      </c>
      <c r="I166" s="73">
        <f t="shared" si="18"/>
        <v>1250</v>
      </c>
      <c r="J166" s="74" t="s">
        <v>76</v>
      </c>
    </row>
    <row r="167" spans="1:10" ht="16.5" customHeight="1">
      <c r="A167" s="70"/>
      <c r="B167" s="157" t="s">
        <v>155</v>
      </c>
      <c r="C167" s="203">
        <v>4</v>
      </c>
      <c r="D167" s="71" t="s">
        <v>79</v>
      </c>
      <c r="E167" s="226">
        <v>0</v>
      </c>
      <c r="F167" s="72">
        <f t="shared" si="16"/>
        <v>0</v>
      </c>
      <c r="G167" s="254">
        <v>10</v>
      </c>
      <c r="H167" s="290">
        <f t="shared" si="17"/>
        <v>40</v>
      </c>
      <c r="I167" s="73">
        <f t="shared" si="18"/>
        <v>40</v>
      </c>
      <c r="J167" s="74" t="s">
        <v>77</v>
      </c>
    </row>
    <row r="168" spans="1:10" ht="16.5" customHeight="1">
      <c r="A168" s="77"/>
      <c r="B168" s="157" t="s">
        <v>156</v>
      </c>
      <c r="C168" s="203">
        <v>8</v>
      </c>
      <c r="D168" s="71" t="s">
        <v>8</v>
      </c>
      <c r="E168" s="226">
        <v>0</v>
      </c>
      <c r="F168" s="72">
        <f t="shared" si="16"/>
        <v>0</v>
      </c>
      <c r="G168" s="254">
        <v>10</v>
      </c>
      <c r="H168" s="290">
        <f t="shared" si="17"/>
        <v>80</v>
      </c>
      <c r="I168" s="73">
        <f t="shared" si="18"/>
        <v>80</v>
      </c>
      <c r="J168" s="74" t="s">
        <v>77</v>
      </c>
    </row>
    <row r="169" spans="1:10" ht="16.5" customHeight="1">
      <c r="A169" s="78"/>
      <c r="B169" s="157" t="s">
        <v>157</v>
      </c>
      <c r="C169" s="203">
        <v>2</v>
      </c>
      <c r="D169" s="71" t="s">
        <v>8</v>
      </c>
      <c r="E169" s="226">
        <v>0</v>
      </c>
      <c r="F169" s="72">
        <f t="shared" si="16"/>
        <v>0</v>
      </c>
      <c r="G169" s="254">
        <v>50</v>
      </c>
      <c r="H169" s="290">
        <f t="shared" si="17"/>
        <v>100</v>
      </c>
      <c r="I169" s="73">
        <f t="shared" si="18"/>
        <v>100</v>
      </c>
      <c r="J169" s="74" t="s">
        <v>77</v>
      </c>
    </row>
    <row r="170" spans="1:10" ht="16.5" customHeight="1">
      <c r="A170" s="78"/>
      <c r="B170" s="157" t="s">
        <v>357</v>
      </c>
      <c r="C170" s="203">
        <v>26</v>
      </c>
      <c r="D170" s="71" t="s">
        <v>8</v>
      </c>
      <c r="E170" s="226">
        <v>0</v>
      </c>
      <c r="F170" s="72">
        <f t="shared" si="16"/>
        <v>0</v>
      </c>
      <c r="G170" s="254">
        <v>100</v>
      </c>
      <c r="H170" s="290">
        <f t="shared" si="17"/>
        <v>2600</v>
      </c>
      <c r="I170" s="73">
        <f t="shared" si="18"/>
        <v>2600</v>
      </c>
      <c r="J170" s="74" t="s">
        <v>77</v>
      </c>
    </row>
    <row r="171" spans="1:10" ht="16.5" customHeight="1">
      <c r="A171" s="79"/>
      <c r="B171" s="157" t="s">
        <v>158</v>
      </c>
      <c r="C171" s="203">
        <v>2</v>
      </c>
      <c r="D171" s="71" t="s">
        <v>78</v>
      </c>
      <c r="E171" s="226">
        <v>0</v>
      </c>
      <c r="F171" s="72">
        <f t="shared" si="16"/>
        <v>0</v>
      </c>
      <c r="G171" s="254">
        <v>200</v>
      </c>
      <c r="H171" s="290">
        <f t="shared" si="17"/>
        <v>400</v>
      </c>
      <c r="I171" s="73">
        <f t="shared" si="18"/>
        <v>400</v>
      </c>
      <c r="J171" s="74" t="s">
        <v>77</v>
      </c>
    </row>
    <row r="172" spans="1:10" ht="16.5" customHeight="1">
      <c r="A172" s="70"/>
      <c r="B172" s="157" t="s">
        <v>160</v>
      </c>
      <c r="C172" s="203">
        <v>105.32</v>
      </c>
      <c r="D172" s="71" t="s">
        <v>68</v>
      </c>
      <c r="E172" s="226">
        <v>0</v>
      </c>
      <c r="F172" s="72">
        <f t="shared" si="16"/>
        <v>0</v>
      </c>
      <c r="G172" s="254">
        <v>35</v>
      </c>
      <c r="H172" s="290">
        <f t="shared" si="17"/>
        <v>3686.2</v>
      </c>
      <c r="I172" s="73">
        <f t="shared" si="18"/>
        <v>3686.2</v>
      </c>
      <c r="J172" s="74" t="s">
        <v>76</v>
      </c>
    </row>
    <row r="173" spans="1:10" ht="16.5" customHeight="1">
      <c r="A173" s="70"/>
      <c r="B173" s="157" t="s">
        <v>161</v>
      </c>
      <c r="C173" s="203">
        <v>50</v>
      </c>
      <c r="D173" s="71" t="s">
        <v>68</v>
      </c>
      <c r="E173" s="226">
        <v>0</v>
      </c>
      <c r="F173" s="72">
        <f t="shared" si="16"/>
        <v>0</v>
      </c>
      <c r="G173" s="254">
        <v>40</v>
      </c>
      <c r="H173" s="290">
        <f t="shared" si="17"/>
        <v>2000</v>
      </c>
      <c r="I173" s="73">
        <f t="shared" si="18"/>
        <v>2000</v>
      </c>
      <c r="J173" s="74" t="s">
        <v>76</v>
      </c>
    </row>
    <row r="174" spans="1:10" ht="16.5" customHeight="1">
      <c r="A174" s="70"/>
      <c r="B174" s="157" t="s">
        <v>162</v>
      </c>
      <c r="C174" s="203">
        <v>1</v>
      </c>
      <c r="D174" s="71" t="s">
        <v>78</v>
      </c>
      <c r="E174" s="226">
        <v>0</v>
      </c>
      <c r="F174" s="72">
        <f t="shared" si="16"/>
        <v>0</v>
      </c>
      <c r="G174" s="254">
        <v>400</v>
      </c>
      <c r="H174" s="290">
        <f t="shared" si="17"/>
        <v>400</v>
      </c>
      <c r="I174" s="73">
        <f t="shared" si="18"/>
        <v>400</v>
      </c>
      <c r="J174" s="74" t="s">
        <v>76</v>
      </c>
    </row>
    <row r="175" spans="1:10" ht="16.5" customHeight="1">
      <c r="A175" s="70"/>
      <c r="B175" s="157" t="s">
        <v>171</v>
      </c>
      <c r="C175" s="203">
        <v>1</v>
      </c>
      <c r="D175" s="71" t="s">
        <v>78</v>
      </c>
      <c r="E175" s="226">
        <v>70</v>
      </c>
      <c r="F175" s="72">
        <f t="shared" si="16"/>
        <v>70</v>
      </c>
      <c r="G175" s="254">
        <v>20</v>
      </c>
      <c r="H175" s="290">
        <f t="shared" si="17"/>
        <v>20</v>
      </c>
      <c r="I175" s="73">
        <f t="shared" si="18"/>
        <v>90</v>
      </c>
      <c r="J175" s="74"/>
    </row>
    <row r="176" spans="1:10" ht="16.5" customHeight="1">
      <c r="A176" s="70"/>
      <c r="B176" s="154" t="s">
        <v>163</v>
      </c>
      <c r="C176" s="203">
        <v>1</v>
      </c>
      <c r="D176" s="71" t="s">
        <v>78</v>
      </c>
      <c r="E176" s="234">
        <v>15000</v>
      </c>
      <c r="F176" s="72">
        <f t="shared" si="16"/>
        <v>15000</v>
      </c>
      <c r="G176" s="254">
        <v>2630</v>
      </c>
      <c r="H176" s="290">
        <f t="shared" si="17"/>
        <v>2630</v>
      </c>
      <c r="I176" s="73">
        <f t="shared" si="18"/>
        <v>17630</v>
      </c>
      <c r="J176" s="81"/>
    </row>
    <row r="177" spans="1:10" ht="16.5" customHeight="1">
      <c r="A177" s="70"/>
      <c r="B177" s="83" t="s">
        <v>520</v>
      </c>
      <c r="C177" s="203">
        <v>1</v>
      </c>
      <c r="D177" s="71" t="s">
        <v>78</v>
      </c>
      <c r="E177" s="231">
        <v>400</v>
      </c>
      <c r="F177" s="72">
        <f t="shared" si="16"/>
        <v>400</v>
      </c>
      <c r="G177" s="254">
        <v>180</v>
      </c>
      <c r="H177" s="290">
        <f t="shared" si="17"/>
        <v>180</v>
      </c>
      <c r="I177" s="73">
        <f t="shared" si="18"/>
        <v>580</v>
      </c>
      <c r="J177" s="81"/>
    </row>
    <row r="178" spans="1:10" ht="16.5" customHeight="1">
      <c r="A178" s="82"/>
      <c r="B178" s="69" t="s">
        <v>164</v>
      </c>
      <c r="C178" s="203">
        <v>1</v>
      </c>
      <c r="D178" s="71" t="s">
        <v>78</v>
      </c>
      <c r="E178" s="226">
        <v>0</v>
      </c>
      <c r="F178" s="80">
        <f aca="true" t="shared" si="19" ref="F178:F185">ROUND(C178*E178,2)</f>
        <v>0</v>
      </c>
      <c r="G178" s="237">
        <v>200</v>
      </c>
      <c r="H178" s="290">
        <f aca="true" t="shared" si="20" ref="H178:H185">ROUND(C178*G178,2)</f>
        <v>200</v>
      </c>
      <c r="I178" s="73">
        <f aca="true" t="shared" si="21" ref="I178:I185">F178+H178</f>
        <v>200</v>
      </c>
      <c r="J178" s="74" t="s">
        <v>77</v>
      </c>
    </row>
    <row r="179" spans="1:10" ht="16.5" customHeight="1">
      <c r="A179" s="82"/>
      <c r="B179" s="69" t="s">
        <v>165</v>
      </c>
      <c r="C179" s="197">
        <v>1</v>
      </c>
      <c r="D179" s="71" t="s">
        <v>78</v>
      </c>
      <c r="E179" s="231">
        <v>4000</v>
      </c>
      <c r="F179" s="80">
        <f t="shared" si="19"/>
        <v>4000</v>
      </c>
      <c r="G179" s="258">
        <v>1000</v>
      </c>
      <c r="H179" s="290">
        <f t="shared" si="20"/>
        <v>1000</v>
      </c>
      <c r="I179" s="73">
        <f t="shared" si="21"/>
        <v>5000</v>
      </c>
      <c r="J179" s="74"/>
    </row>
    <row r="180" spans="1:10" ht="16.5" customHeight="1">
      <c r="A180" s="82"/>
      <c r="B180" s="69" t="s">
        <v>166</v>
      </c>
      <c r="C180" s="197">
        <v>32.3</v>
      </c>
      <c r="D180" s="71" t="s">
        <v>92</v>
      </c>
      <c r="E180" s="231">
        <v>60</v>
      </c>
      <c r="F180" s="80">
        <f t="shared" si="19"/>
        <v>1938</v>
      </c>
      <c r="G180" s="258">
        <v>40</v>
      </c>
      <c r="H180" s="290">
        <f t="shared" si="20"/>
        <v>1292</v>
      </c>
      <c r="I180" s="73">
        <f t="shared" si="21"/>
        <v>3230</v>
      </c>
      <c r="J180" s="74"/>
    </row>
    <row r="181" spans="1:10" ht="16.5" customHeight="1">
      <c r="A181" s="82"/>
      <c r="B181" s="69" t="s">
        <v>167</v>
      </c>
      <c r="C181" s="203">
        <v>21.95</v>
      </c>
      <c r="D181" s="71" t="s">
        <v>68</v>
      </c>
      <c r="E181" s="231">
        <v>200</v>
      </c>
      <c r="F181" s="80">
        <f t="shared" si="19"/>
        <v>4390</v>
      </c>
      <c r="G181" s="254">
        <v>85</v>
      </c>
      <c r="H181" s="290">
        <f t="shared" si="20"/>
        <v>1865.75</v>
      </c>
      <c r="I181" s="73">
        <f t="shared" si="21"/>
        <v>6255.75</v>
      </c>
      <c r="J181" s="74"/>
    </row>
    <row r="182" spans="1:10" ht="16.5" customHeight="1">
      <c r="A182" s="78"/>
      <c r="B182" s="154" t="s">
        <v>168</v>
      </c>
      <c r="C182" s="203">
        <v>150</v>
      </c>
      <c r="D182" s="71" t="s">
        <v>68</v>
      </c>
      <c r="E182" s="231">
        <v>55</v>
      </c>
      <c r="F182" s="80">
        <f t="shared" si="19"/>
        <v>8250</v>
      </c>
      <c r="G182" s="254">
        <v>80</v>
      </c>
      <c r="H182" s="290">
        <f t="shared" si="20"/>
        <v>12000</v>
      </c>
      <c r="I182" s="73">
        <f t="shared" si="21"/>
        <v>20250</v>
      </c>
      <c r="J182" s="74"/>
    </row>
    <row r="183" spans="1:10" ht="16.5" customHeight="1">
      <c r="A183" s="78"/>
      <c r="B183" s="83" t="s">
        <v>169</v>
      </c>
      <c r="C183" s="211">
        <v>8</v>
      </c>
      <c r="D183" s="71" t="s">
        <v>89</v>
      </c>
      <c r="E183" s="226">
        <v>0</v>
      </c>
      <c r="F183" s="80">
        <f t="shared" si="19"/>
        <v>0</v>
      </c>
      <c r="G183" s="237">
        <v>250</v>
      </c>
      <c r="H183" s="290">
        <f t="shared" si="20"/>
        <v>2000</v>
      </c>
      <c r="I183" s="73">
        <f t="shared" si="21"/>
        <v>2000</v>
      </c>
      <c r="J183" s="155"/>
    </row>
    <row r="184" spans="1:10" ht="16.5" customHeight="1">
      <c r="A184" s="78"/>
      <c r="B184" s="156" t="s">
        <v>170</v>
      </c>
      <c r="C184" s="208">
        <v>6</v>
      </c>
      <c r="D184" s="147" t="s">
        <v>89</v>
      </c>
      <c r="E184" s="228">
        <v>0</v>
      </c>
      <c r="F184" s="80">
        <f t="shared" si="19"/>
        <v>0</v>
      </c>
      <c r="G184" s="254">
        <v>150</v>
      </c>
      <c r="H184" s="290">
        <f t="shared" si="20"/>
        <v>900</v>
      </c>
      <c r="I184" s="73">
        <f t="shared" si="21"/>
        <v>900</v>
      </c>
      <c r="J184" s="155"/>
    </row>
    <row r="185" spans="1:10" ht="16.5" customHeight="1">
      <c r="A185" s="78"/>
      <c r="B185" s="157" t="s">
        <v>189</v>
      </c>
      <c r="C185" s="203">
        <v>1</v>
      </c>
      <c r="D185" s="71" t="s">
        <v>78</v>
      </c>
      <c r="E185" s="228">
        <v>0</v>
      </c>
      <c r="F185" s="80">
        <f t="shared" si="19"/>
        <v>0</v>
      </c>
      <c r="G185" s="254">
        <v>400</v>
      </c>
      <c r="H185" s="290">
        <f t="shared" si="20"/>
        <v>400</v>
      </c>
      <c r="I185" s="73">
        <f t="shared" si="21"/>
        <v>400</v>
      </c>
      <c r="J185" s="74" t="s">
        <v>76</v>
      </c>
    </row>
    <row r="186" spans="1:10" ht="16.5" customHeight="1">
      <c r="A186" s="78"/>
      <c r="B186" s="157"/>
      <c r="C186" s="203"/>
      <c r="D186" s="71"/>
      <c r="E186" s="228"/>
      <c r="F186" s="80"/>
      <c r="G186" s="254"/>
      <c r="H186" s="290"/>
      <c r="I186" s="72"/>
      <c r="J186" s="74"/>
    </row>
    <row r="187" spans="1:10" ht="16.5" customHeight="1">
      <c r="A187" s="158"/>
      <c r="B187" s="142" t="s">
        <v>81</v>
      </c>
      <c r="C187" s="203"/>
      <c r="D187" s="71"/>
      <c r="E187" s="231"/>
      <c r="F187" s="143">
        <f>SUM(F165:F185)</f>
        <v>34048</v>
      </c>
      <c r="G187" s="259"/>
      <c r="H187" s="295">
        <f>SUM(H165:H185)</f>
        <v>33143.95</v>
      </c>
      <c r="I187" s="143">
        <f>F187+H187</f>
        <v>67191.95</v>
      </c>
      <c r="J187" s="81"/>
    </row>
    <row r="188" spans="1:10" ht="16.5" customHeight="1" thickBot="1">
      <c r="A188" s="190"/>
      <c r="B188" s="186"/>
      <c r="C188" s="214"/>
      <c r="D188" s="174"/>
      <c r="E188" s="275"/>
      <c r="F188" s="188"/>
      <c r="G188" s="268"/>
      <c r="H188" s="292"/>
      <c r="I188" s="188"/>
      <c r="J188" s="177"/>
    </row>
    <row r="189" spans="1:10" ht="16.5" customHeight="1" thickTop="1">
      <c r="A189" s="269" t="s">
        <v>94</v>
      </c>
      <c r="B189" s="270" t="s">
        <v>136</v>
      </c>
      <c r="C189" s="215"/>
      <c r="D189" s="178"/>
      <c r="E189" s="226"/>
      <c r="F189" s="149"/>
      <c r="G189" s="260"/>
      <c r="H189" s="293"/>
      <c r="I189" s="138"/>
      <c r="J189" s="139"/>
    </row>
    <row r="190" spans="1:10" ht="16.5" customHeight="1">
      <c r="A190" s="77"/>
      <c r="B190" s="350" t="s">
        <v>470</v>
      </c>
      <c r="C190" s="203">
        <v>25</v>
      </c>
      <c r="D190" s="71" t="s">
        <v>68</v>
      </c>
      <c r="E190" s="231">
        <v>280</v>
      </c>
      <c r="F190" s="80">
        <f aca="true" t="shared" si="22" ref="F190:F210">ROUND(C190*E190,2)</f>
        <v>7000</v>
      </c>
      <c r="G190" s="254">
        <v>100</v>
      </c>
      <c r="H190" s="290">
        <f aca="true" t="shared" si="23" ref="H190:H210">ROUND(C190*G190,2)</f>
        <v>2500</v>
      </c>
      <c r="I190" s="73">
        <f aca="true" t="shared" si="24" ref="I190:I210">F190+H190</f>
        <v>9500</v>
      </c>
      <c r="J190" s="81"/>
    </row>
    <row r="191" spans="1:10" ht="16.5" customHeight="1">
      <c r="A191" s="77"/>
      <c r="B191" s="350" t="s">
        <v>505</v>
      </c>
      <c r="C191" s="203">
        <v>25</v>
      </c>
      <c r="D191" s="71" t="s">
        <v>68</v>
      </c>
      <c r="E191" s="231">
        <v>240</v>
      </c>
      <c r="F191" s="80">
        <f t="shared" si="22"/>
        <v>6000</v>
      </c>
      <c r="G191" s="254">
        <v>100</v>
      </c>
      <c r="H191" s="290">
        <f t="shared" si="23"/>
        <v>2500</v>
      </c>
      <c r="I191" s="73">
        <f t="shared" si="24"/>
        <v>8500</v>
      </c>
      <c r="J191" s="81"/>
    </row>
    <row r="192" spans="1:10" ht="16.5" customHeight="1">
      <c r="A192" s="82"/>
      <c r="B192" s="83" t="s">
        <v>471</v>
      </c>
      <c r="C192" s="203">
        <v>2</v>
      </c>
      <c r="D192" s="71" t="s">
        <v>8</v>
      </c>
      <c r="E192" s="231">
        <v>200</v>
      </c>
      <c r="F192" s="80">
        <f t="shared" si="22"/>
        <v>400</v>
      </c>
      <c r="G192" s="260">
        <v>40</v>
      </c>
      <c r="H192" s="290">
        <f t="shared" si="23"/>
        <v>80</v>
      </c>
      <c r="I192" s="73">
        <f t="shared" si="24"/>
        <v>480</v>
      </c>
      <c r="J192" s="81"/>
    </row>
    <row r="193" spans="1:10" ht="16.5" customHeight="1">
      <c r="A193" s="78"/>
      <c r="B193" s="154" t="s">
        <v>472</v>
      </c>
      <c r="C193" s="203">
        <v>30.18</v>
      </c>
      <c r="D193" s="71" t="s">
        <v>68</v>
      </c>
      <c r="E193" s="231">
        <v>35</v>
      </c>
      <c r="F193" s="80">
        <f t="shared" si="22"/>
        <v>1056.3</v>
      </c>
      <c r="G193" s="254">
        <v>15</v>
      </c>
      <c r="H193" s="290">
        <f t="shared" si="23"/>
        <v>452.7</v>
      </c>
      <c r="I193" s="73">
        <f t="shared" si="24"/>
        <v>1509</v>
      </c>
      <c r="J193" s="81"/>
    </row>
    <row r="194" spans="1:10" ht="16.5" customHeight="1">
      <c r="A194" s="79"/>
      <c r="B194" s="154" t="s">
        <v>473</v>
      </c>
      <c r="C194" s="203">
        <v>3</v>
      </c>
      <c r="D194" s="71" t="s">
        <v>68</v>
      </c>
      <c r="E194" s="230">
        <v>345</v>
      </c>
      <c r="F194" s="80">
        <f t="shared" si="22"/>
        <v>1035</v>
      </c>
      <c r="G194" s="254">
        <v>80</v>
      </c>
      <c r="H194" s="290">
        <f t="shared" si="23"/>
        <v>240</v>
      </c>
      <c r="I194" s="73">
        <f t="shared" si="24"/>
        <v>1275</v>
      </c>
      <c r="J194" s="81"/>
    </row>
    <row r="195" spans="1:10" ht="16.5" customHeight="1">
      <c r="A195" s="79"/>
      <c r="B195" s="154" t="s">
        <v>474</v>
      </c>
      <c r="C195" s="203">
        <v>95.48</v>
      </c>
      <c r="D195" s="71" t="s">
        <v>68</v>
      </c>
      <c r="E195" s="230">
        <v>400</v>
      </c>
      <c r="F195" s="80">
        <f t="shared" si="22"/>
        <v>38192</v>
      </c>
      <c r="G195" s="254">
        <v>155</v>
      </c>
      <c r="H195" s="290">
        <f t="shared" si="23"/>
        <v>14799.4</v>
      </c>
      <c r="I195" s="73">
        <f t="shared" si="24"/>
        <v>52991.4</v>
      </c>
      <c r="J195" s="81"/>
    </row>
    <row r="196" spans="1:10" ht="16.5" customHeight="1">
      <c r="A196" s="70"/>
      <c r="B196" s="154" t="s">
        <v>475</v>
      </c>
      <c r="C196" s="203">
        <v>8</v>
      </c>
      <c r="D196" s="71" t="s">
        <v>8</v>
      </c>
      <c r="E196" s="230">
        <v>10000</v>
      </c>
      <c r="F196" s="80">
        <f t="shared" si="22"/>
        <v>80000</v>
      </c>
      <c r="G196" s="254">
        <v>500</v>
      </c>
      <c r="H196" s="290">
        <f t="shared" si="23"/>
        <v>4000</v>
      </c>
      <c r="I196" s="73">
        <f t="shared" si="24"/>
        <v>84000</v>
      </c>
      <c r="J196" s="81"/>
    </row>
    <row r="197" spans="1:10" ht="16.5" customHeight="1">
      <c r="A197" s="70"/>
      <c r="B197" s="154" t="s">
        <v>482</v>
      </c>
      <c r="C197" s="197">
        <v>0</v>
      </c>
      <c r="D197" s="71" t="s">
        <v>68</v>
      </c>
      <c r="E197" s="230">
        <v>870</v>
      </c>
      <c r="F197" s="80">
        <f t="shared" si="22"/>
        <v>0</v>
      </c>
      <c r="G197" s="254">
        <v>174</v>
      </c>
      <c r="H197" s="290">
        <f t="shared" si="23"/>
        <v>0</v>
      </c>
      <c r="I197" s="73">
        <f t="shared" si="24"/>
        <v>0</v>
      </c>
      <c r="J197" s="81"/>
    </row>
    <row r="198" spans="1:10" ht="16.5" customHeight="1">
      <c r="A198" s="70"/>
      <c r="B198" s="154" t="s">
        <v>483</v>
      </c>
      <c r="C198" s="197">
        <v>12.12</v>
      </c>
      <c r="D198" s="71" t="s">
        <v>68</v>
      </c>
      <c r="E198" s="230">
        <v>870</v>
      </c>
      <c r="F198" s="80">
        <f t="shared" si="22"/>
        <v>10544.4</v>
      </c>
      <c r="G198" s="254">
        <v>174</v>
      </c>
      <c r="H198" s="290">
        <f t="shared" si="23"/>
        <v>2108.88</v>
      </c>
      <c r="I198" s="73">
        <f t="shared" si="24"/>
        <v>12653.279999999999</v>
      </c>
      <c r="J198" s="81"/>
    </row>
    <row r="199" spans="1:10" ht="16.5" customHeight="1">
      <c r="A199" s="70"/>
      <c r="B199" s="154" t="s">
        <v>484</v>
      </c>
      <c r="C199" s="197">
        <v>0</v>
      </c>
      <c r="D199" s="71" t="s">
        <v>68</v>
      </c>
      <c r="E199" s="226">
        <v>50</v>
      </c>
      <c r="F199" s="80">
        <f t="shared" si="22"/>
        <v>0</v>
      </c>
      <c r="G199" s="254">
        <v>30</v>
      </c>
      <c r="H199" s="290">
        <f t="shared" si="23"/>
        <v>0</v>
      </c>
      <c r="I199" s="73">
        <f t="shared" si="24"/>
        <v>0</v>
      </c>
      <c r="J199" s="81"/>
    </row>
    <row r="200" spans="1:10" ht="16.5" customHeight="1">
      <c r="A200" s="70"/>
      <c r="B200" s="154" t="s">
        <v>485</v>
      </c>
      <c r="C200" s="203">
        <v>0</v>
      </c>
      <c r="D200" s="71" t="s">
        <v>68</v>
      </c>
      <c r="E200" s="226">
        <v>0</v>
      </c>
      <c r="F200" s="80">
        <f t="shared" si="22"/>
        <v>0</v>
      </c>
      <c r="G200" s="257">
        <v>0</v>
      </c>
      <c r="H200" s="290">
        <f t="shared" si="23"/>
        <v>0</v>
      </c>
      <c r="I200" s="73">
        <f t="shared" si="24"/>
        <v>0</v>
      </c>
      <c r="J200" s="81"/>
    </row>
    <row r="201" spans="1:10" ht="16.5" customHeight="1">
      <c r="A201" s="70"/>
      <c r="B201" s="154" t="s">
        <v>486</v>
      </c>
      <c r="C201" s="203">
        <v>50</v>
      </c>
      <c r="D201" s="71" t="s">
        <v>68</v>
      </c>
      <c r="E201" s="231">
        <v>385</v>
      </c>
      <c r="F201" s="80">
        <f t="shared" si="22"/>
        <v>19250</v>
      </c>
      <c r="G201" s="258">
        <v>220</v>
      </c>
      <c r="H201" s="290">
        <f t="shared" si="23"/>
        <v>11000</v>
      </c>
      <c r="I201" s="73">
        <f t="shared" si="24"/>
        <v>30250</v>
      </c>
      <c r="J201" s="81"/>
    </row>
    <row r="202" spans="1:10" ht="16.5" customHeight="1">
      <c r="A202" s="82"/>
      <c r="B202" s="154" t="s">
        <v>487</v>
      </c>
      <c r="C202" s="197">
        <v>0</v>
      </c>
      <c r="D202" s="71" t="s">
        <v>68</v>
      </c>
      <c r="E202" s="231">
        <v>83</v>
      </c>
      <c r="F202" s="80">
        <f t="shared" si="22"/>
        <v>0</v>
      </c>
      <c r="G202" s="258">
        <v>80</v>
      </c>
      <c r="H202" s="290">
        <f t="shared" si="23"/>
        <v>0</v>
      </c>
      <c r="I202" s="73">
        <f t="shared" si="24"/>
        <v>0</v>
      </c>
      <c r="J202" s="81"/>
    </row>
    <row r="203" spans="1:10" ht="16.5" customHeight="1">
      <c r="A203" s="82"/>
      <c r="B203" s="154" t="s">
        <v>488</v>
      </c>
      <c r="C203" s="197">
        <v>2</v>
      </c>
      <c r="D203" s="71" t="s">
        <v>8</v>
      </c>
      <c r="E203" s="231">
        <v>2310</v>
      </c>
      <c r="F203" s="80">
        <f t="shared" si="22"/>
        <v>4620</v>
      </c>
      <c r="G203" s="258">
        <v>400</v>
      </c>
      <c r="H203" s="290">
        <f t="shared" si="23"/>
        <v>800</v>
      </c>
      <c r="I203" s="73">
        <f t="shared" si="24"/>
        <v>5420</v>
      </c>
      <c r="J203" s="81"/>
    </row>
    <row r="204" spans="1:10" ht="16.5" customHeight="1">
      <c r="A204" s="82"/>
      <c r="B204" s="154" t="s">
        <v>489</v>
      </c>
      <c r="C204" s="197">
        <v>0</v>
      </c>
      <c r="D204" s="71" t="s">
        <v>8</v>
      </c>
      <c r="E204" s="231">
        <v>5000</v>
      </c>
      <c r="F204" s="80">
        <f t="shared" si="22"/>
        <v>0</v>
      </c>
      <c r="G204" s="257">
        <v>500</v>
      </c>
      <c r="H204" s="290">
        <f t="shared" si="23"/>
        <v>0</v>
      </c>
      <c r="I204" s="73">
        <f t="shared" si="24"/>
        <v>0</v>
      </c>
      <c r="J204" s="81"/>
    </row>
    <row r="205" spans="1:10" ht="16.5" customHeight="1">
      <c r="A205" s="158"/>
      <c r="B205" s="154" t="s">
        <v>490</v>
      </c>
      <c r="C205" s="197">
        <v>2</v>
      </c>
      <c r="D205" s="71" t="s">
        <v>8</v>
      </c>
      <c r="E205" s="231">
        <v>10000</v>
      </c>
      <c r="F205" s="80">
        <f t="shared" si="22"/>
        <v>20000</v>
      </c>
      <c r="G205" s="257">
        <v>2300</v>
      </c>
      <c r="H205" s="290">
        <f t="shared" si="23"/>
        <v>4600</v>
      </c>
      <c r="I205" s="73">
        <f t="shared" si="24"/>
        <v>24600</v>
      </c>
      <c r="J205" s="81"/>
    </row>
    <row r="206" spans="1:10" ht="16.5" customHeight="1">
      <c r="A206" s="158"/>
      <c r="B206" s="154" t="s">
        <v>491</v>
      </c>
      <c r="C206" s="207">
        <v>9.49</v>
      </c>
      <c r="D206" s="71" t="s">
        <v>68</v>
      </c>
      <c r="E206" s="231">
        <v>2500</v>
      </c>
      <c r="F206" s="80">
        <f t="shared" si="22"/>
        <v>23725</v>
      </c>
      <c r="G206" s="258">
        <v>300</v>
      </c>
      <c r="H206" s="290">
        <f t="shared" si="23"/>
        <v>2847</v>
      </c>
      <c r="I206" s="73">
        <f t="shared" si="24"/>
        <v>26572</v>
      </c>
      <c r="J206" s="81"/>
    </row>
    <row r="207" spans="1:10" ht="16.5" customHeight="1">
      <c r="A207" s="158"/>
      <c r="B207" s="154" t="s">
        <v>492</v>
      </c>
      <c r="C207" s="197">
        <v>3.6</v>
      </c>
      <c r="D207" s="71" t="s">
        <v>68</v>
      </c>
      <c r="E207" s="231">
        <v>120</v>
      </c>
      <c r="F207" s="80">
        <f t="shared" si="22"/>
        <v>432</v>
      </c>
      <c r="G207" s="253">
        <v>15</v>
      </c>
      <c r="H207" s="290">
        <f t="shared" si="23"/>
        <v>54</v>
      </c>
      <c r="I207" s="73">
        <f t="shared" si="24"/>
        <v>486</v>
      </c>
      <c r="J207" s="81"/>
    </row>
    <row r="208" spans="1:10" ht="16.5" customHeight="1">
      <c r="A208" s="158"/>
      <c r="B208" s="154" t="s">
        <v>493</v>
      </c>
      <c r="C208" s="197">
        <v>2</v>
      </c>
      <c r="D208" s="86" t="s">
        <v>138</v>
      </c>
      <c r="E208" s="231">
        <v>23.82</v>
      </c>
      <c r="F208" s="80">
        <f t="shared" si="22"/>
        <v>47.64</v>
      </c>
      <c r="G208" s="260">
        <v>0</v>
      </c>
      <c r="H208" s="290">
        <f t="shared" si="23"/>
        <v>0</v>
      </c>
      <c r="I208" s="73">
        <f t="shared" si="24"/>
        <v>47.64</v>
      </c>
      <c r="J208" s="81"/>
    </row>
    <row r="209" spans="1:10" ht="16.5" customHeight="1">
      <c r="A209" s="158"/>
      <c r="B209" s="351" t="s">
        <v>494</v>
      </c>
      <c r="C209" s="203">
        <v>8</v>
      </c>
      <c r="D209" s="71" t="s">
        <v>8</v>
      </c>
      <c r="E209" s="231">
        <v>700</v>
      </c>
      <c r="F209" s="80">
        <f t="shared" si="22"/>
        <v>5600</v>
      </c>
      <c r="G209" s="260">
        <v>100</v>
      </c>
      <c r="H209" s="290">
        <f t="shared" si="23"/>
        <v>800</v>
      </c>
      <c r="I209" s="73">
        <f t="shared" si="24"/>
        <v>6400</v>
      </c>
      <c r="J209" s="81"/>
    </row>
    <row r="210" spans="1:10" ht="16.5" customHeight="1">
      <c r="A210" s="158"/>
      <c r="B210" s="352" t="s">
        <v>521</v>
      </c>
      <c r="C210" s="207">
        <v>6</v>
      </c>
      <c r="D210" s="159" t="s">
        <v>79</v>
      </c>
      <c r="E210" s="236">
        <v>400</v>
      </c>
      <c r="F210" s="80">
        <f t="shared" si="22"/>
        <v>2400</v>
      </c>
      <c r="G210" s="254">
        <v>50</v>
      </c>
      <c r="H210" s="290">
        <f t="shared" si="23"/>
        <v>300</v>
      </c>
      <c r="I210" s="73">
        <f t="shared" si="24"/>
        <v>2700</v>
      </c>
      <c r="J210" s="81"/>
    </row>
    <row r="211" spans="1:10" ht="16.5" customHeight="1">
      <c r="A211" s="158"/>
      <c r="B211" s="329" t="s">
        <v>476</v>
      </c>
      <c r="C211" s="207">
        <v>2</v>
      </c>
      <c r="D211" s="159" t="s">
        <v>8</v>
      </c>
      <c r="E211" s="331">
        <v>250</v>
      </c>
      <c r="F211" s="80">
        <f>ROUND(C211*E211,2)</f>
        <v>500</v>
      </c>
      <c r="G211" s="254">
        <v>50</v>
      </c>
      <c r="H211" s="290">
        <f>ROUND(C211*G211,2)</f>
        <v>100</v>
      </c>
      <c r="I211" s="73">
        <f>F211+H211</f>
        <v>600</v>
      </c>
      <c r="J211" s="81"/>
    </row>
    <row r="212" spans="1:10" ht="16.5" customHeight="1">
      <c r="A212" s="158"/>
      <c r="B212" s="329"/>
      <c r="C212" s="207"/>
      <c r="D212" s="159"/>
      <c r="E212" s="331"/>
      <c r="F212" s="80"/>
      <c r="G212" s="254"/>
      <c r="H212" s="290"/>
      <c r="I212" s="72"/>
      <c r="J212" s="81"/>
    </row>
    <row r="213" spans="1:10" ht="16.5" customHeight="1">
      <c r="A213" s="158"/>
      <c r="B213" s="142" t="s">
        <v>139</v>
      </c>
      <c r="C213" s="203"/>
      <c r="D213" s="71"/>
      <c r="E213" s="231"/>
      <c r="F213" s="143">
        <f>SUM(F190:F212)</f>
        <v>220802.34</v>
      </c>
      <c r="G213" s="259"/>
      <c r="H213" s="143">
        <f>SUM(H190:H212)</f>
        <v>47181.979999999996</v>
      </c>
      <c r="I213" s="143">
        <f>F213+H213</f>
        <v>267984.32</v>
      </c>
      <c r="J213" s="81"/>
    </row>
    <row r="214" spans="1:10" ht="16.5" customHeight="1" thickBot="1">
      <c r="A214" s="190"/>
      <c r="B214" s="186"/>
      <c r="C214" s="214"/>
      <c r="D214" s="174"/>
      <c r="E214" s="241"/>
      <c r="F214" s="188"/>
      <c r="G214" s="268"/>
      <c r="H214" s="188"/>
      <c r="I214" s="188"/>
      <c r="J214" s="177"/>
    </row>
    <row r="215" spans="1:10" ht="16.5" customHeight="1" thickTop="1">
      <c r="A215" s="148" t="s">
        <v>95</v>
      </c>
      <c r="B215" s="135" t="s">
        <v>83</v>
      </c>
      <c r="C215" s="205"/>
      <c r="D215" s="136"/>
      <c r="E215" s="233"/>
      <c r="F215" s="149"/>
      <c r="G215" s="256"/>
      <c r="H215" s="288"/>
      <c r="I215" s="138"/>
      <c r="J215" s="139"/>
    </row>
    <row r="216" spans="1:10" ht="16.5" customHeight="1">
      <c r="A216" s="70"/>
      <c r="B216" s="69" t="s">
        <v>172</v>
      </c>
      <c r="C216" s="203">
        <v>8</v>
      </c>
      <c r="D216" s="71" t="s">
        <v>8</v>
      </c>
      <c r="E216" s="228">
        <v>4900</v>
      </c>
      <c r="F216" s="80">
        <f aca="true" t="shared" si="25" ref="F216:F229">ROUND(C216*E216,2)</f>
        <v>39200</v>
      </c>
      <c r="G216" s="254">
        <v>298</v>
      </c>
      <c r="H216" s="290">
        <f>ROUND(C216*G216,2)</f>
        <v>2384</v>
      </c>
      <c r="I216" s="73">
        <f aca="true" t="shared" si="26" ref="I216:I229">F216+H216</f>
        <v>41584</v>
      </c>
      <c r="J216" s="81"/>
    </row>
    <row r="217" spans="1:10" ht="16.5" customHeight="1">
      <c r="A217" s="70"/>
      <c r="B217" s="69" t="s">
        <v>173</v>
      </c>
      <c r="C217" s="203">
        <v>8</v>
      </c>
      <c r="D217" s="71" t="s">
        <v>8</v>
      </c>
      <c r="E217" s="228">
        <v>650</v>
      </c>
      <c r="F217" s="80">
        <f t="shared" si="25"/>
        <v>5200</v>
      </c>
      <c r="G217" s="253">
        <v>70</v>
      </c>
      <c r="H217" s="290">
        <f aca="true" t="shared" si="27" ref="H217:H229">ROUND(C217*G217,2)</f>
        <v>560</v>
      </c>
      <c r="I217" s="73">
        <f t="shared" si="26"/>
        <v>5760</v>
      </c>
      <c r="J217" s="81"/>
    </row>
    <row r="218" spans="1:10" ht="16.5" customHeight="1">
      <c r="A218" s="70"/>
      <c r="B218" s="83" t="s">
        <v>174</v>
      </c>
      <c r="C218" s="203">
        <v>8</v>
      </c>
      <c r="D218" s="71" t="s">
        <v>8</v>
      </c>
      <c r="E218" s="231">
        <v>100</v>
      </c>
      <c r="F218" s="80">
        <f t="shared" si="25"/>
        <v>800</v>
      </c>
      <c r="G218" s="254">
        <v>15</v>
      </c>
      <c r="H218" s="290">
        <f t="shared" si="27"/>
        <v>120</v>
      </c>
      <c r="I218" s="73">
        <f t="shared" si="26"/>
        <v>920</v>
      </c>
      <c r="J218" s="81"/>
    </row>
    <row r="219" spans="1:10" ht="16.5" customHeight="1">
      <c r="A219" s="70"/>
      <c r="B219" s="83" t="s">
        <v>175</v>
      </c>
      <c r="C219" s="203">
        <v>6</v>
      </c>
      <c r="D219" s="71" t="s">
        <v>8</v>
      </c>
      <c r="E219" s="231">
        <v>4300</v>
      </c>
      <c r="F219" s="80">
        <f t="shared" si="25"/>
        <v>25800</v>
      </c>
      <c r="G219" s="257">
        <v>290</v>
      </c>
      <c r="H219" s="290">
        <f t="shared" si="27"/>
        <v>1740</v>
      </c>
      <c r="I219" s="73">
        <f t="shared" si="26"/>
        <v>27540</v>
      </c>
      <c r="J219" s="81"/>
    </row>
    <row r="220" spans="1:10" ht="16.5" customHeight="1">
      <c r="A220" s="70"/>
      <c r="B220" s="150" t="s">
        <v>176</v>
      </c>
      <c r="C220" s="203">
        <v>6</v>
      </c>
      <c r="D220" s="71" t="s">
        <v>8</v>
      </c>
      <c r="E220" s="234">
        <v>1350</v>
      </c>
      <c r="F220" s="80">
        <f t="shared" si="25"/>
        <v>8100</v>
      </c>
      <c r="G220" s="254">
        <v>85</v>
      </c>
      <c r="H220" s="290">
        <f t="shared" si="27"/>
        <v>510</v>
      </c>
      <c r="I220" s="73">
        <f t="shared" si="26"/>
        <v>8610</v>
      </c>
      <c r="J220" s="81"/>
    </row>
    <row r="221" spans="1:10" ht="16.5" customHeight="1">
      <c r="A221" s="70"/>
      <c r="B221" s="144" t="s">
        <v>177</v>
      </c>
      <c r="C221" s="203">
        <v>6</v>
      </c>
      <c r="D221" s="71" t="s">
        <v>8</v>
      </c>
      <c r="E221" s="234">
        <v>550</v>
      </c>
      <c r="F221" s="80">
        <f t="shared" si="25"/>
        <v>3300</v>
      </c>
      <c r="G221" s="254">
        <v>15</v>
      </c>
      <c r="H221" s="290">
        <f t="shared" si="27"/>
        <v>90</v>
      </c>
      <c r="I221" s="73">
        <f t="shared" si="26"/>
        <v>3390</v>
      </c>
      <c r="J221" s="81"/>
    </row>
    <row r="222" spans="1:10" ht="16.5" customHeight="1">
      <c r="A222" s="70"/>
      <c r="B222" s="150" t="s">
        <v>178</v>
      </c>
      <c r="C222" s="203">
        <v>6</v>
      </c>
      <c r="D222" s="71" t="s">
        <v>8</v>
      </c>
      <c r="E222" s="234">
        <v>670</v>
      </c>
      <c r="F222" s="80">
        <f t="shared" si="25"/>
        <v>4020</v>
      </c>
      <c r="G222" s="257">
        <v>0</v>
      </c>
      <c r="H222" s="290">
        <f t="shared" si="27"/>
        <v>0</v>
      </c>
      <c r="I222" s="73">
        <f t="shared" si="26"/>
        <v>4020</v>
      </c>
      <c r="J222" s="81"/>
    </row>
    <row r="223" spans="1:10" ht="16.5" customHeight="1">
      <c r="A223" s="77"/>
      <c r="B223" s="150" t="s">
        <v>179</v>
      </c>
      <c r="C223" s="203">
        <v>10</v>
      </c>
      <c r="D223" s="71" t="s">
        <v>8</v>
      </c>
      <c r="E223" s="231">
        <v>4600</v>
      </c>
      <c r="F223" s="80">
        <f t="shared" si="25"/>
        <v>46000</v>
      </c>
      <c r="G223" s="257">
        <v>330</v>
      </c>
      <c r="H223" s="290">
        <f t="shared" si="27"/>
        <v>3300</v>
      </c>
      <c r="I223" s="73">
        <f t="shared" si="26"/>
        <v>49300</v>
      </c>
      <c r="J223" s="81"/>
    </row>
    <row r="224" spans="1:10" ht="16.5" customHeight="1">
      <c r="A224" s="78"/>
      <c r="B224" s="150" t="s">
        <v>180</v>
      </c>
      <c r="C224" s="203">
        <v>10</v>
      </c>
      <c r="D224" s="71" t="s">
        <v>8</v>
      </c>
      <c r="E224" s="231">
        <v>920</v>
      </c>
      <c r="F224" s="80">
        <f t="shared" si="25"/>
        <v>9200</v>
      </c>
      <c r="G224" s="253">
        <v>100</v>
      </c>
      <c r="H224" s="290">
        <f t="shared" si="27"/>
        <v>1000</v>
      </c>
      <c r="I224" s="73">
        <f t="shared" si="26"/>
        <v>10200</v>
      </c>
      <c r="J224" s="81"/>
    </row>
    <row r="225" spans="1:10" ht="16.5" customHeight="1">
      <c r="A225" s="79"/>
      <c r="B225" s="150" t="s">
        <v>181</v>
      </c>
      <c r="C225" s="203">
        <v>10</v>
      </c>
      <c r="D225" s="71" t="s">
        <v>8</v>
      </c>
      <c r="E225" s="231">
        <v>3800</v>
      </c>
      <c r="F225" s="80">
        <f t="shared" si="25"/>
        <v>38000</v>
      </c>
      <c r="G225" s="253">
        <v>0</v>
      </c>
      <c r="H225" s="290">
        <f t="shared" si="27"/>
        <v>0</v>
      </c>
      <c r="I225" s="73">
        <f t="shared" si="26"/>
        <v>38000</v>
      </c>
      <c r="J225" s="81"/>
    </row>
    <row r="226" spans="1:10" ht="16.5" customHeight="1">
      <c r="A226" s="70"/>
      <c r="B226" s="144" t="s">
        <v>182</v>
      </c>
      <c r="C226" s="203">
        <v>6</v>
      </c>
      <c r="D226" s="71" t="s">
        <v>8</v>
      </c>
      <c r="E226" s="230">
        <v>200</v>
      </c>
      <c r="F226" s="80">
        <f t="shared" si="25"/>
        <v>1200</v>
      </c>
      <c r="G226" s="257">
        <v>20</v>
      </c>
      <c r="H226" s="290">
        <f t="shared" si="27"/>
        <v>120</v>
      </c>
      <c r="I226" s="73">
        <f t="shared" si="26"/>
        <v>1320</v>
      </c>
      <c r="J226" s="81"/>
    </row>
    <row r="227" spans="1:10" ht="16.5" customHeight="1">
      <c r="A227" s="70"/>
      <c r="B227" s="150" t="s">
        <v>183</v>
      </c>
      <c r="C227" s="203">
        <v>2</v>
      </c>
      <c r="D227" s="71" t="s">
        <v>8</v>
      </c>
      <c r="E227" s="230">
        <v>600</v>
      </c>
      <c r="F227" s="80">
        <f t="shared" si="25"/>
        <v>1200</v>
      </c>
      <c r="G227" s="257">
        <v>20</v>
      </c>
      <c r="H227" s="290">
        <f t="shared" si="27"/>
        <v>40</v>
      </c>
      <c r="I227" s="73">
        <f t="shared" si="26"/>
        <v>1240</v>
      </c>
      <c r="J227" s="81"/>
    </row>
    <row r="228" spans="1:10" ht="16.5" customHeight="1">
      <c r="A228" s="70"/>
      <c r="B228" s="150" t="s">
        <v>184</v>
      </c>
      <c r="C228" s="197">
        <v>32</v>
      </c>
      <c r="D228" s="71" t="s">
        <v>85</v>
      </c>
      <c r="E228" s="231">
        <v>150</v>
      </c>
      <c r="F228" s="80">
        <f t="shared" si="25"/>
        <v>4800</v>
      </c>
      <c r="G228" s="257">
        <v>29</v>
      </c>
      <c r="H228" s="290">
        <f t="shared" si="27"/>
        <v>928</v>
      </c>
      <c r="I228" s="73">
        <f t="shared" si="26"/>
        <v>5728</v>
      </c>
      <c r="J228" s="81"/>
    </row>
    <row r="229" spans="1:10" ht="16.5" customHeight="1">
      <c r="A229" s="158"/>
      <c r="B229" s="150" t="s">
        <v>185</v>
      </c>
      <c r="C229" s="203">
        <v>24</v>
      </c>
      <c r="D229" s="71" t="s">
        <v>85</v>
      </c>
      <c r="E229" s="226">
        <v>35</v>
      </c>
      <c r="F229" s="80">
        <f t="shared" si="25"/>
        <v>840</v>
      </c>
      <c r="G229" s="254">
        <v>0</v>
      </c>
      <c r="H229" s="290">
        <f t="shared" si="27"/>
        <v>0</v>
      </c>
      <c r="I229" s="73">
        <f t="shared" si="26"/>
        <v>840</v>
      </c>
      <c r="J229" s="81"/>
    </row>
    <row r="230" spans="1:10" ht="16.5" customHeight="1">
      <c r="A230" s="158"/>
      <c r="B230" s="142"/>
      <c r="C230" s="203"/>
      <c r="D230" s="71"/>
      <c r="E230" s="226"/>
      <c r="F230" s="143"/>
      <c r="G230" s="260"/>
      <c r="H230" s="295"/>
      <c r="I230" s="143"/>
      <c r="J230" s="81"/>
    </row>
    <row r="231" spans="1:10" ht="16.5" customHeight="1">
      <c r="A231" s="158"/>
      <c r="B231" s="142" t="s">
        <v>84</v>
      </c>
      <c r="C231" s="203"/>
      <c r="D231" s="71"/>
      <c r="E231" s="226"/>
      <c r="F231" s="143">
        <f>SUM(F216:F230)</f>
        <v>187660</v>
      </c>
      <c r="G231" s="260"/>
      <c r="H231" s="143">
        <f>SUM(H216:H230)</f>
        <v>10792</v>
      </c>
      <c r="I231" s="143">
        <f>F231+H231</f>
        <v>198452</v>
      </c>
      <c r="J231" s="81"/>
    </row>
    <row r="232" spans="1:10" ht="16.5" customHeight="1">
      <c r="A232" s="158"/>
      <c r="B232" s="142"/>
      <c r="C232" s="197"/>
      <c r="D232" s="86"/>
      <c r="E232" s="231"/>
      <c r="F232" s="143"/>
      <c r="G232" s="257"/>
      <c r="H232" s="295"/>
      <c r="I232" s="143"/>
      <c r="J232" s="81"/>
    </row>
    <row r="233" spans="1:10" ht="16.5" customHeight="1">
      <c r="A233" s="148" t="s">
        <v>96</v>
      </c>
      <c r="B233" s="135" t="s">
        <v>87</v>
      </c>
      <c r="C233" s="205"/>
      <c r="D233" s="136"/>
      <c r="E233" s="233"/>
      <c r="F233" s="149"/>
      <c r="G233" s="256"/>
      <c r="H233" s="288"/>
      <c r="I233" s="138"/>
      <c r="J233" s="160"/>
    </row>
    <row r="234" spans="1:10" ht="16.5" customHeight="1">
      <c r="A234" s="70"/>
      <c r="B234" s="69" t="s">
        <v>496</v>
      </c>
      <c r="C234" s="203">
        <v>1</v>
      </c>
      <c r="D234" s="71" t="s">
        <v>78</v>
      </c>
      <c r="E234" s="228">
        <v>5500</v>
      </c>
      <c r="F234" s="80">
        <f>ROUND(C234*E234,2)</f>
        <v>5500</v>
      </c>
      <c r="G234" s="254">
        <v>1500</v>
      </c>
      <c r="H234" s="290">
        <f>ROUND(C234*G234,2)</f>
        <v>1500</v>
      </c>
      <c r="I234" s="73">
        <f>F234+H234</f>
        <v>7000</v>
      </c>
      <c r="J234" s="339"/>
    </row>
    <row r="235" spans="1:10" ht="16.5" customHeight="1">
      <c r="A235" s="70"/>
      <c r="B235" s="69"/>
      <c r="C235" s="197"/>
      <c r="D235" s="71"/>
      <c r="E235" s="231"/>
      <c r="F235" s="80"/>
      <c r="G235" s="254"/>
      <c r="H235" s="290"/>
      <c r="I235" s="73"/>
      <c r="J235" s="339"/>
    </row>
    <row r="236" spans="1:10" ht="16.5" customHeight="1">
      <c r="A236" s="70"/>
      <c r="B236" s="142" t="s">
        <v>88</v>
      </c>
      <c r="C236" s="197"/>
      <c r="D236" s="86"/>
      <c r="E236" s="231"/>
      <c r="F236" s="143">
        <f>SUM(F234:F235)</f>
        <v>5500</v>
      </c>
      <c r="G236" s="257"/>
      <c r="H236" s="295">
        <f>SUM(H234:H235)</f>
        <v>1500</v>
      </c>
      <c r="I236" s="143">
        <f>SUM(I234:I235)</f>
        <v>7000</v>
      </c>
      <c r="J236" s="81"/>
    </row>
    <row r="237" spans="1:10" ht="16.5" customHeight="1">
      <c r="A237" s="70"/>
      <c r="B237" s="69"/>
      <c r="C237" s="203"/>
      <c r="D237" s="71"/>
      <c r="E237" s="231"/>
      <c r="F237" s="80"/>
      <c r="G237" s="254"/>
      <c r="H237" s="294"/>
      <c r="I237" s="73"/>
      <c r="J237" s="340"/>
    </row>
    <row r="238" spans="1:10" ht="16.5" customHeight="1">
      <c r="A238" s="70"/>
      <c r="B238" s="69"/>
      <c r="C238" s="203"/>
      <c r="D238" s="71"/>
      <c r="E238" s="233"/>
      <c r="F238" s="80"/>
      <c r="G238" s="254"/>
      <c r="H238" s="294"/>
      <c r="I238" s="73"/>
      <c r="J238" s="340"/>
    </row>
    <row r="239" spans="1:10" ht="16.5" customHeight="1">
      <c r="A239" s="70"/>
      <c r="B239" s="69"/>
      <c r="C239" s="203"/>
      <c r="D239" s="71"/>
      <c r="E239" s="233"/>
      <c r="F239" s="80"/>
      <c r="G239" s="254"/>
      <c r="H239" s="294"/>
      <c r="I239" s="73"/>
      <c r="J239" s="340"/>
    </row>
    <row r="240" spans="1:10" ht="16.5" customHeight="1" thickBot="1">
      <c r="A240" s="128"/>
      <c r="B240" s="173"/>
      <c r="C240" s="214"/>
      <c r="D240" s="174"/>
      <c r="E240" s="275"/>
      <c r="F240" s="175"/>
      <c r="G240" s="264"/>
      <c r="H240" s="296"/>
      <c r="I240" s="176"/>
      <c r="J240" s="357"/>
    </row>
    <row r="241" spans="1:10" ht="16.5" customHeight="1" thickTop="1">
      <c r="A241" s="269" t="s">
        <v>97</v>
      </c>
      <c r="B241" s="272" t="s">
        <v>91</v>
      </c>
      <c r="C241" s="215"/>
      <c r="D241" s="178"/>
      <c r="E241" s="226"/>
      <c r="F241" s="149"/>
      <c r="G241" s="260"/>
      <c r="H241" s="293"/>
      <c r="I241" s="138"/>
      <c r="J241" s="160"/>
    </row>
    <row r="242" spans="1:10" ht="16.5" customHeight="1">
      <c r="A242" s="140"/>
      <c r="B242" s="69" t="s">
        <v>526</v>
      </c>
      <c r="C242" s="203">
        <v>0</v>
      </c>
      <c r="D242" s="71" t="s">
        <v>8</v>
      </c>
      <c r="E242" s="226">
        <v>440</v>
      </c>
      <c r="F242" s="80">
        <f aca="true" t="shared" si="28" ref="F242:F248">ROUND(C242*E242,2)</f>
        <v>0</v>
      </c>
      <c r="G242" s="254">
        <v>100</v>
      </c>
      <c r="H242" s="290">
        <f aca="true" t="shared" si="29" ref="H242:H248">ROUND(C242*G242,2)</f>
        <v>0</v>
      </c>
      <c r="I242" s="73">
        <f aca="true" t="shared" si="30" ref="I242:I248">F242+H242</f>
        <v>0</v>
      </c>
      <c r="J242" s="81"/>
    </row>
    <row r="243" spans="1:10" ht="16.5" customHeight="1">
      <c r="A243" s="70"/>
      <c r="B243" s="69" t="s">
        <v>463</v>
      </c>
      <c r="C243" s="203">
        <v>26</v>
      </c>
      <c r="D243" s="71" t="s">
        <v>8</v>
      </c>
      <c r="E243" s="226">
        <v>640</v>
      </c>
      <c r="F243" s="80">
        <f t="shared" si="28"/>
        <v>16640</v>
      </c>
      <c r="G243" s="254">
        <v>70</v>
      </c>
      <c r="H243" s="290">
        <f t="shared" si="29"/>
        <v>1820</v>
      </c>
      <c r="I243" s="73">
        <f t="shared" si="30"/>
        <v>18460</v>
      </c>
      <c r="J243" s="81"/>
    </row>
    <row r="244" spans="1:10" ht="16.5" customHeight="1">
      <c r="A244" s="70"/>
      <c r="B244" s="69" t="s">
        <v>462</v>
      </c>
      <c r="C244" s="203">
        <v>6</v>
      </c>
      <c r="D244" s="71" t="s">
        <v>8</v>
      </c>
      <c r="E244" s="226">
        <v>1024</v>
      </c>
      <c r="F244" s="80">
        <f t="shared" si="28"/>
        <v>6144</v>
      </c>
      <c r="G244" s="254">
        <v>70</v>
      </c>
      <c r="H244" s="290">
        <f t="shared" si="29"/>
        <v>420</v>
      </c>
      <c r="I244" s="73">
        <f t="shared" si="30"/>
        <v>6564</v>
      </c>
      <c r="J244" s="81"/>
    </row>
    <row r="245" spans="1:10" ht="16.5" customHeight="1">
      <c r="A245" s="134"/>
      <c r="B245" s="69" t="s">
        <v>369</v>
      </c>
      <c r="C245" s="203">
        <v>10</v>
      </c>
      <c r="D245" s="71" t="s">
        <v>367</v>
      </c>
      <c r="E245" s="231">
        <v>96</v>
      </c>
      <c r="F245" s="80">
        <f t="shared" si="28"/>
        <v>960</v>
      </c>
      <c r="G245" s="254">
        <v>70</v>
      </c>
      <c r="H245" s="290">
        <f t="shared" si="29"/>
        <v>700</v>
      </c>
      <c r="I245" s="73">
        <f t="shared" si="30"/>
        <v>1660</v>
      </c>
      <c r="J245" s="81"/>
    </row>
    <row r="246" spans="1:10" ht="16.5" customHeight="1">
      <c r="A246" s="70"/>
      <c r="B246" s="69" t="s">
        <v>370</v>
      </c>
      <c r="C246" s="203">
        <v>2</v>
      </c>
      <c r="D246" s="71" t="s">
        <v>8</v>
      </c>
      <c r="E246" s="234">
        <v>1300</v>
      </c>
      <c r="F246" s="80">
        <f t="shared" si="28"/>
        <v>2600</v>
      </c>
      <c r="G246" s="254">
        <v>170</v>
      </c>
      <c r="H246" s="290">
        <f t="shared" si="29"/>
        <v>340</v>
      </c>
      <c r="I246" s="73">
        <f t="shared" si="30"/>
        <v>2940</v>
      </c>
      <c r="J246" s="81"/>
    </row>
    <row r="247" spans="1:10" ht="16.5" customHeight="1">
      <c r="A247" s="70"/>
      <c r="B247" s="69" t="s">
        <v>371</v>
      </c>
      <c r="C247" s="203">
        <v>2</v>
      </c>
      <c r="D247" s="71" t="s">
        <v>8</v>
      </c>
      <c r="E247" s="234">
        <v>250</v>
      </c>
      <c r="F247" s="80">
        <f t="shared" si="28"/>
        <v>500</v>
      </c>
      <c r="G247" s="254">
        <v>100</v>
      </c>
      <c r="H247" s="290">
        <f t="shared" si="29"/>
        <v>200</v>
      </c>
      <c r="I247" s="73">
        <f t="shared" si="30"/>
        <v>700</v>
      </c>
      <c r="J247" s="74"/>
    </row>
    <row r="248" spans="1:10" ht="16.5" customHeight="1">
      <c r="A248" s="70"/>
      <c r="B248" s="69" t="s">
        <v>372</v>
      </c>
      <c r="C248" s="203">
        <v>1</v>
      </c>
      <c r="D248" s="71" t="s">
        <v>78</v>
      </c>
      <c r="E248" s="227">
        <v>8000</v>
      </c>
      <c r="F248" s="80">
        <f t="shared" si="28"/>
        <v>8000</v>
      </c>
      <c r="G248" s="254">
        <v>2000</v>
      </c>
      <c r="H248" s="290">
        <f t="shared" si="29"/>
        <v>2000</v>
      </c>
      <c r="I248" s="73">
        <f t="shared" si="30"/>
        <v>10000</v>
      </c>
      <c r="J248" s="74"/>
    </row>
    <row r="249" spans="1:10" ht="16.5" customHeight="1">
      <c r="A249" s="70"/>
      <c r="B249" s="69"/>
      <c r="C249" s="211"/>
      <c r="D249" s="71"/>
      <c r="E249" s="227"/>
      <c r="F249" s="80"/>
      <c r="G249" s="260"/>
      <c r="H249" s="290"/>
      <c r="I249" s="72"/>
      <c r="J249" s="74"/>
    </row>
    <row r="250" spans="1:10" ht="16.5" customHeight="1">
      <c r="A250" s="82"/>
      <c r="B250" s="142" t="s">
        <v>93</v>
      </c>
      <c r="C250" s="197"/>
      <c r="D250" s="86"/>
      <c r="E250" s="231"/>
      <c r="F250" s="143">
        <f>SUM(F242:F249)</f>
        <v>34844</v>
      </c>
      <c r="G250" s="257"/>
      <c r="H250" s="143">
        <f>SUM(H242:H249)</f>
        <v>5480</v>
      </c>
      <c r="I250" s="143">
        <f>F250+H250</f>
        <v>40324</v>
      </c>
      <c r="J250" s="74"/>
    </row>
    <row r="251" spans="1:10" ht="16.5" customHeight="1">
      <c r="A251" s="161"/>
      <c r="B251" s="142"/>
      <c r="C251" s="197"/>
      <c r="D251" s="86"/>
      <c r="E251" s="231"/>
      <c r="F251" s="143"/>
      <c r="G251" s="257"/>
      <c r="H251" s="295"/>
      <c r="I251" s="143"/>
      <c r="J251" s="160"/>
    </row>
    <row r="252" spans="1:10" ht="16.5" customHeight="1">
      <c r="A252" s="161"/>
      <c r="B252" s="162"/>
      <c r="C252" s="212"/>
      <c r="D252" s="163"/>
      <c r="E252" s="238"/>
      <c r="F252" s="164"/>
      <c r="G252" s="262"/>
      <c r="H252" s="299"/>
      <c r="I252" s="165"/>
      <c r="J252" s="160"/>
    </row>
    <row r="253" spans="1:10" ht="16.5" customHeight="1">
      <c r="A253" s="161"/>
      <c r="B253" s="162"/>
      <c r="C253" s="212"/>
      <c r="D253" s="163"/>
      <c r="E253" s="238"/>
      <c r="F253" s="164"/>
      <c r="G253" s="262"/>
      <c r="H253" s="299"/>
      <c r="I253" s="165"/>
      <c r="J253" s="160"/>
    </row>
    <row r="254" spans="1:10" ht="16.5" customHeight="1">
      <c r="A254" s="161"/>
      <c r="B254" s="162"/>
      <c r="C254" s="212"/>
      <c r="D254" s="163"/>
      <c r="E254" s="238"/>
      <c r="F254" s="164"/>
      <c r="G254" s="262"/>
      <c r="H254" s="299"/>
      <c r="I254" s="165"/>
      <c r="J254" s="160"/>
    </row>
    <row r="255" spans="1:10" ht="16.5" customHeight="1">
      <c r="A255" s="161"/>
      <c r="B255" s="162"/>
      <c r="C255" s="212"/>
      <c r="D255" s="163"/>
      <c r="E255" s="238"/>
      <c r="F255" s="164"/>
      <c r="G255" s="262"/>
      <c r="H255" s="299"/>
      <c r="I255" s="165"/>
      <c r="J255" s="160"/>
    </row>
    <row r="256" spans="1:10" ht="16.5" customHeight="1">
      <c r="A256" s="161"/>
      <c r="B256" s="162"/>
      <c r="C256" s="212"/>
      <c r="D256" s="163"/>
      <c r="E256" s="238"/>
      <c r="F256" s="164"/>
      <c r="G256" s="262"/>
      <c r="H256" s="299"/>
      <c r="I256" s="165"/>
      <c r="J256" s="160"/>
    </row>
    <row r="257" spans="1:10" ht="16.5" customHeight="1">
      <c r="A257" s="161"/>
      <c r="B257" s="162"/>
      <c r="C257" s="212"/>
      <c r="D257" s="163"/>
      <c r="E257" s="238"/>
      <c r="F257" s="164"/>
      <c r="G257" s="262"/>
      <c r="H257" s="299"/>
      <c r="I257" s="165"/>
      <c r="J257" s="160"/>
    </row>
    <row r="258" spans="1:10" ht="16.5" customHeight="1">
      <c r="A258" s="161"/>
      <c r="B258" s="162"/>
      <c r="C258" s="212"/>
      <c r="D258" s="163"/>
      <c r="E258" s="238"/>
      <c r="F258" s="164"/>
      <c r="G258" s="262"/>
      <c r="H258" s="299"/>
      <c r="I258" s="165"/>
      <c r="J258" s="160"/>
    </row>
    <row r="259" spans="1:10" ht="16.5" customHeight="1">
      <c r="A259" s="161"/>
      <c r="B259" s="162"/>
      <c r="C259" s="212"/>
      <c r="D259" s="163"/>
      <c r="E259" s="238"/>
      <c r="F259" s="164"/>
      <c r="G259" s="262"/>
      <c r="H259" s="299"/>
      <c r="I259" s="165"/>
      <c r="J259" s="160"/>
    </row>
    <row r="260" spans="1:10" ht="16.5" customHeight="1">
      <c r="A260" s="161"/>
      <c r="B260" s="162"/>
      <c r="C260" s="212"/>
      <c r="D260" s="163"/>
      <c r="E260" s="238"/>
      <c r="F260" s="164"/>
      <c r="G260" s="262"/>
      <c r="H260" s="299"/>
      <c r="I260" s="165"/>
      <c r="J260" s="160"/>
    </row>
    <row r="261" spans="1:10" ht="16.5" customHeight="1">
      <c r="A261" s="161"/>
      <c r="B261" s="162"/>
      <c r="C261" s="212"/>
      <c r="D261" s="163"/>
      <c r="E261" s="238"/>
      <c r="F261" s="164"/>
      <c r="G261" s="262"/>
      <c r="H261" s="299"/>
      <c r="I261" s="165"/>
      <c r="J261" s="160"/>
    </row>
    <row r="262" spans="1:10" ht="16.5" customHeight="1">
      <c r="A262" s="161"/>
      <c r="B262" s="162"/>
      <c r="C262" s="212"/>
      <c r="D262" s="163"/>
      <c r="E262" s="238"/>
      <c r="F262" s="164"/>
      <c r="G262" s="262"/>
      <c r="H262" s="299"/>
      <c r="I262" s="165"/>
      <c r="J262" s="160"/>
    </row>
    <row r="263" spans="1:10" ht="16.5" customHeight="1">
      <c r="A263" s="161"/>
      <c r="B263" s="162"/>
      <c r="C263" s="212"/>
      <c r="D263" s="163"/>
      <c r="E263" s="238"/>
      <c r="F263" s="164"/>
      <c r="G263" s="262"/>
      <c r="H263" s="299"/>
      <c r="I263" s="165"/>
      <c r="J263" s="160"/>
    </row>
    <row r="264" spans="1:10" ht="16.5" customHeight="1">
      <c r="A264" s="161"/>
      <c r="B264" s="162"/>
      <c r="C264" s="212"/>
      <c r="D264" s="163"/>
      <c r="E264" s="238"/>
      <c r="F264" s="164"/>
      <c r="G264" s="262"/>
      <c r="H264" s="299"/>
      <c r="I264" s="165"/>
      <c r="J264" s="160"/>
    </row>
    <row r="265" spans="1:10" ht="16.5" customHeight="1">
      <c r="A265" s="161"/>
      <c r="B265" s="162"/>
      <c r="C265" s="212"/>
      <c r="D265" s="163"/>
      <c r="E265" s="238"/>
      <c r="F265" s="164"/>
      <c r="G265" s="262"/>
      <c r="H265" s="299"/>
      <c r="I265" s="165"/>
      <c r="J265" s="160"/>
    </row>
    <row r="266" spans="1:10" ht="16.5" customHeight="1" thickBot="1">
      <c r="A266" s="166"/>
      <c r="B266" s="167"/>
      <c r="C266" s="213"/>
      <c r="D266" s="168"/>
      <c r="E266" s="239"/>
      <c r="F266" s="169"/>
      <c r="G266" s="263"/>
      <c r="H266" s="298"/>
      <c r="I266" s="170"/>
      <c r="J266" s="171"/>
    </row>
    <row r="267" spans="1:10" ht="16.5" customHeight="1" thickTop="1">
      <c r="A267" s="148">
        <v>3</v>
      </c>
      <c r="B267" s="135" t="s">
        <v>186</v>
      </c>
      <c r="C267" s="205"/>
      <c r="D267" s="136"/>
      <c r="E267" s="233"/>
      <c r="F267" s="149"/>
      <c r="G267" s="256"/>
      <c r="H267" s="288"/>
      <c r="I267" s="138"/>
      <c r="J267" s="139"/>
    </row>
    <row r="268" spans="1:10" ht="16.5" customHeight="1">
      <c r="A268" s="140" t="s">
        <v>98</v>
      </c>
      <c r="B268" s="141" t="s">
        <v>80</v>
      </c>
      <c r="C268" s="203"/>
      <c r="D268" s="71"/>
      <c r="E268" s="226"/>
      <c r="F268" s="72"/>
      <c r="G268" s="254"/>
      <c r="H268" s="289"/>
      <c r="I268" s="73"/>
      <c r="J268" s="74"/>
    </row>
    <row r="269" spans="1:10" ht="16.5" customHeight="1">
      <c r="A269" s="70"/>
      <c r="B269" s="157" t="s">
        <v>190</v>
      </c>
      <c r="C269" s="203">
        <v>4</v>
      </c>
      <c r="D269" s="71" t="s">
        <v>8</v>
      </c>
      <c r="E269" s="226">
        <v>0</v>
      </c>
      <c r="F269" s="72">
        <f aca="true" t="shared" si="31" ref="F269:F281">ROUND(C269*E269,2)</f>
        <v>0</v>
      </c>
      <c r="G269" s="254">
        <v>25</v>
      </c>
      <c r="H269" s="290">
        <f aca="true" t="shared" si="32" ref="H269:H281">ROUND(C269*G269,2)</f>
        <v>100</v>
      </c>
      <c r="I269" s="73">
        <f aca="true" t="shared" si="33" ref="I269:I281">F269+H269</f>
        <v>100</v>
      </c>
      <c r="J269" s="74" t="s">
        <v>77</v>
      </c>
    </row>
    <row r="270" spans="1:10" ht="16.5" customHeight="1">
      <c r="A270" s="70"/>
      <c r="B270" s="157" t="s">
        <v>401</v>
      </c>
      <c r="C270" s="203">
        <v>50</v>
      </c>
      <c r="D270" s="71" t="s">
        <v>68</v>
      </c>
      <c r="E270" s="226">
        <v>0</v>
      </c>
      <c r="F270" s="72">
        <f t="shared" si="31"/>
        <v>0</v>
      </c>
      <c r="G270" s="254">
        <v>25</v>
      </c>
      <c r="H270" s="290">
        <f t="shared" si="32"/>
        <v>1250</v>
      </c>
      <c r="I270" s="73">
        <f t="shared" si="33"/>
        <v>1250</v>
      </c>
      <c r="J270" s="74" t="s">
        <v>76</v>
      </c>
    </row>
    <row r="271" spans="1:10" ht="16.5" customHeight="1">
      <c r="A271" s="70"/>
      <c r="B271" s="157" t="s">
        <v>191</v>
      </c>
      <c r="C271" s="203">
        <v>4</v>
      </c>
      <c r="D271" s="71" t="s">
        <v>79</v>
      </c>
      <c r="E271" s="226">
        <v>0</v>
      </c>
      <c r="F271" s="72">
        <f t="shared" si="31"/>
        <v>0</v>
      </c>
      <c r="G271" s="254">
        <v>10</v>
      </c>
      <c r="H271" s="290">
        <f t="shared" si="32"/>
        <v>40</v>
      </c>
      <c r="I271" s="73">
        <f t="shared" si="33"/>
        <v>40</v>
      </c>
      <c r="J271" s="74" t="s">
        <v>77</v>
      </c>
    </row>
    <row r="272" spans="1:10" ht="16.5" customHeight="1">
      <c r="A272" s="77"/>
      <c r="B272" s="157" t="s">
        <v>192</v>
      </c>
      <c r="C272" s="203">
        <v>14</v>
      </c>
      <c r="D272" s="71" t="s">
        <v>8</v>
      </c>
      <c r="E272" s="226">
        <v>0</v>
      </c>
      <c r="F272" s="72">
        <f t="shared" si="31"/>
        <v>0</v>
      </c>
      <c r="G272" s="254">
        <v>10</v>
      </c>
      <c r="H272" s="290">
        <f t="shared" si="32"/>
        <v>140</v>
      </c>
      <c r="I272" s="73">
        <f t="shared" si="33"/>
        <v>140</v>
      </c>
      <c r="J272" s="74" t="s">
        <v>77</v>
      </c>
    </row>
    <row r="273" spans="1:10" ht="16.5" customHeight="1">
      <c r="A273" s="78"/>
      <c r="B273" s="157" t="s">
        <v>193</v>
      </c>
      <c r="C273" s="203">
        <v>2</v>
      </c>
      <c r="D273" s="71" t="s">
        <v>8</v>
      </c>
      <c r="E273" s="226">
        <v>0</v>
      </c>
      <c r="F273" s="72">
        <f t="shared" si="31"/>
        <v>0</v>
      </c>
      <c r="G273" s="254">
        <v>50</v>
      </c>
      <c r="H273" s="290">
        <f t="shared" si="32"/>
        <v>100</v>
      </c>
      <c r="I273" s="73">
        <f t="shared" si="33"/>
        <v>100</v>
      </c>
      <c r="J273" s="74" t="s">
        <v>77</v>
      </c>
    </row>
    <row r="274" spans="1:10" ht="16.5" customHeight="1">
      <c r="A274" s="78"/>
      <c r="B274" s="157" t="s">
        <v>358</v>
      </c>
      <c r="C274" s="203">
        <v>20</v>
      </c>
      <c r="D274" s="71" t="s">
        <v>8</v>
      </c>
      <c r="E274" s="226">
        <v>0</v>
      </c>
      <c r="F274" s="72">
        <f t="shared" si="31"/>
        <v>0</v>
      </c>
      <c r="G274" s="254">
        <v>100</v>
      </c>
      <c r="H274" s="290">
        <f t="shared" si="32"/>
        <v>2000</v>
      </c>
      <c r="I274" s="73">
        <f t="shared" si="33"/>
        <v>2000</v>
      </c>
      <c r="J274" s="74" t="s">
        <v>77</v>
      </c>
    </row>
    <row r="275" spans="1:10" ht="16.5" customHeight="1">
      <c r="A275" s="79"/>
      <c r="B275" s="157" t="s">
        <v>194</v>
      </c>
      <c r="C275" s="203">
        <v>1</v>
      </c>
      <c r="D275" s="71" t="s">
        <v>78</v>
      </c>
      <c r="E275" s="226">
        <v>0</v>
      </c>
      <c r="F275" s="72">
        <f t="shared" si="31"/>
        <v>0</v>
      </c>
      <c r="G275" s="254">
        <v>400</v>
      </c>
      <c r="H275" s="290">
        <f t="shared" si="32"/>
        <v>400</v>
      </c>
      <c r="I275" s="73">
        <f t="shared" si="33"/>
        <v>400</v>
      </c>
      <c r="J275" s="74" t="s">
        <v>76</v>
      </c>
    </row>
    <row r="276" spans="1:10" ht="16.5" customHeight="1">
      <c r="A276" s="70"/>
      <c r="B276" s="157" t="s">
        <v>195</v>
      </c>
      <c r="C276" s="203">
        <v>90.56</v>
      </c>
      <c r="D276" s="71" t="s">
        <v>68</v>
      </c>
      <c r="E276" s="226">
        <v>0</v>
      </c>
      <c r="F276" s="72">
        <f t="shared" si="31"/>
        <v>0</v>
      </c>
      <c r="G276" s="254">
        <v>35</v>
      </c>
      <c r="H276" s="290">
        <f t="shared" si="32"/>
        <v>3169.6</v>
      </c>
      <c r="I276" s="73">
        <f t="shared" si="33"/>
        <v>3169.6</v>
      </c>
      <c r="J276" s="74" t="s">
        <v>76</v>
      </c>
    </row>
    <row r="277" spans="1:10" ht="16.5" customHeight="1">
      <c r="A277" s="70"/>
      <c r="B277" s="157" t="s">
        <v>196</v>
      </c>
      <c r="C277" s="203">
        <v>50</v>
      </c>
      <c r="D277" s="71" t="s">
        <v>68</v>
      </c>
      <c r="E277" s="226">
        <v>0</v>
      </c>
      <c r="F277" s="72">
        <f t="shared" si="31"/>
        <v>0</v>
      </c>
      <c r="G277" s="254">
        <v>40</v>
      </c>
      <c r="H277" s="290">
        <f t="shared" si="32"/>
        <v>2000</v>
      </c>
      <c r="I277" s="73">
        <f t="shared" si="33"/>
        <v>2000</v>
      </c>
      <c r="J277" s="74" t="s">
        <v>76</v>
      </c>
    </row>
    <row r="278" spans="1:10" ht="16.5" customHeight="1">
      <c r="A278" s="70"/>
      <c r="B278" s="157" t="s">
        <v>197</v>
      </c>
      <c r="C278" s="203">
        <v>1</v>
      </c>
      <c r="D278" s="71" t="s">
        <v>78</v>
      </c>
      <c r="E278" s="226">
        <v>0</v>
      </c>
      <c r="F278" s="72">
        <f t="shared" si="31"/>
        <v>0</v>
      </c>
      <c r="G278" s="254">
        <v>400</v>
      </c>
      <c r="H278" s="290">
        <f t="shared" si="32"/>
        <v>400</v>
      </c>
      <c r="I278" s="73">
        <f t="shared" si="33"/>
        <v>400</v>
      </c>
      <c r="J278" s="81"/>
    </row>
    <row r="279" spans="1:10" ht="16.5" customHeight="1">
      <c r="A279" s="70"/>
      <c r="B279" s="157" t="s">
        <v>198</v>
      </c>
      <c r="C279" s="203">
        <v>50</v>
      </c>
      <c r="D279" s="71" t="s">
        <v>68</v>
      </c>
      <c r="E279" s="226">
        <v>30</v>
      </c>
      <c r="F279" s="72">
        <f t="shared" si="31"/>
        <v>1500</v>
      </c>
      <c r="G279" s="254">
        <v>10</v>
      </c>
      <c r="H279" s="290">
        <f t="shared" si="32"/>
        <v>500</v>
      </c>
      <c r="I279" s="73">
        <f t="shared" si="33"/>
        <v>2000</v>
      </c>
      <c r="J279" s="81"/>
    </row>
    <row r="280" spans="1:10" ht="16.5" customHeight="1">
      <c r="A280" s="70"/>
      <c r="B280" s="83" t="s">
        <v>199</v>
      </c>
      <c r="C280" s="203">
        <v>1</v>
      </c>
      <c r="D280" s="71" t="s">
        <v>78</v>
      </c>
      <c r="E280" s="234">
        <v>15000</v>
      </c>
      <c r="F280" s="72">
        <f t="shared" si="31"/>
        <v>15000</v>
      </c>
      <c r="G280" s="254">
        <v>2630</v>
      </c>
      <c r="H280" s="290">
        <f t="shared" si="32"/>
        <v>2630</v>
      </c>
      <c r="I280" s="73">
        <f t="shared" si="33"/>
        <v>17630</v>
      </c>
      <c r="J280" s="81"/>
    </row>
    <row r="281" spans="1:10" ht="16.5" customHeight="1">
      <c r="A281" s="70"/>
      <c r="B281" s="83" t="s">
        <v>510</v>
      </c>
      <c r="C281" s="203">
        <v>1</v>
      </c>
      <c r="D281" s="71" t="s">
        <v>78</v>
      </c>
      <c r="E281" s="231">
        <v>400</v>
      </c>
      <c r="F281" s="72">
        <f t="shared" si="31"/>
        <v>400</v>
      </c>
      <c r="G281" s="254">
        <v>180</v>
      </c>
      <c r="H281" s="290">
        <f t="shared" si="32"/>
        <v>180</v>
      </c>
      <c r="I281" s="73">
        <f t="shared" si="33"/>
        <v>580</v>
      </c>
      <c r="J281" s="81"/>
    </row>
    <row r="282" spans="1:10" ht="16.5" customHeight="1">
      <c r="A282" s="82"/>
      <c r="B282" s="69" t="s">
        <v>200</v>
      </c>
      <c r="C282" s="203">
        <v>1</v>
      </c>
      <c r="D282" s="71" t="s">
        <v>78</v>
      </c>
      <c r="E282" s="227">
        <v>0</v>
      </c>
      <c r="F282" s="80">
        <f aca="true" t="shared" si="34" ref="F282:F289">ROUND(C282*E282,2)</f>
        <v>0</v>
      </c>
      <c r="G282" s="237">
        <v>200</v>
      </c>
      <c r="H282" s="290">
        <f aca="true" t="shared" si="35" ref="H282:H289">ROUND(C282*G282,2)</f>
        <v>200</v>
      </c>
      <c r="I282" s="73">
        <f aca="true" t="shared" si="36" ref="I282:I291">F282+H282</f>
        <v>200</v>
      </c>
      <c r="J282" s="74" t="s">
        <v>77</v>
      </c>
    </row>
    <row r="283" spans="1:10" ht="16.5" customHeight="1">
      <c r="A283" s="82"/>
      <c r="B283" s="69" t="s">
        <v>201</v>
      </c>
      <c r="C283" s="203">
        <v>1</v>
      </c>
      <c r="D283" s="71" t="s">
        <v>78</v>
      </c>
      <c r="E283" s="231">
        <v>4000</v>
      </c>
      <c r="F283" s="80">
        <f t="shared" si="34"/>
        <v>4000</v>
      </c>
      <c r="G283" s="258">
        <v>1000</v>
      </c>
      <c r="H283" s="290">
        <f t="shared" si="35"/>
        <v>1000</v>
      </c>
      <c r="I283" s="73">
        <f t="shared" si="36"/>
        <v>5000</v>
      </c>
      <c r="J283" s="74"/>
    </row>
    <row r="284" spans="1:10" ht="16.5" customHeight="1">
      <c r="A284" s="82"/>
      <c r="B284" s="69" t="s">
        <v>202</v>
      </c>
      <c r="C284" s="197">
        <v>66.7</v>
      </c>
      <c r="D284" s="71" t="s">
        <v>92</v>
      </c>
      <c r="E284" s="231">
        <v>60</v>
      </c>
      <c r="F284" s="80">
        <f t="shared" si="34"/>
        <v>4002</v>
      </c>
      <c r="G284" s="258">
        <v>40</v>
      </c>
      <c r="H284" s="290">
        <f t="shared" si="35"/>
        <v>2668</v>
      </c>
      <c r="I284" s="73">
        <f t="shared" si="36"/>
        <v>6670</v>
      </c>
      <c r="J284" s="74"/>
    </row>
    <row r="285" spans="1:10" ht="16.5" customHeight="1">
      <c r="A285" s="82"/>
      <c r="B285" s="69" t="s">
        <v>203</v>
      </c>
      <c r="C285" s="203">
        <v>25.46</v>
      </c>
      <c r="D285" s="71" t="s">
        <v>68</v>
      </c>
      <c r="E285" s="231">
        <v>200</v>
      </c>
      <c r="F285" s="80">
        <f t="shared" si="34"/>
        <v>5092</v>
      </c>
      <c r="G285" s="254">
        <v>85</v>
      </c>
      <c r="H285" s="290">
        <f t="shared" si="35"/>
        <v>2164.1</v>
      </c>
      <c r="I285" s="73">
        <f t="shared" si="36"/>
        <v>7256.1</v>
      </c>
      <c r="J285" s="74"/>
    </row>
    <row r="286" spans="1:10" ht="16.5" customHeight="1">
      <c r="A286" s="78"/>
      <c r="B286" s="83" t="s">
        <v>204</v>
      </c>
      <c r="C286" s="203">
        <v>114</v>
      </c>
      <c r="D286" s="71" t="s">
        <v>68</v>
      </c>
      <c r="E286" s="231">
        <v>55</v>
      </c>
      <c r="F286" s="80">
        <f t="shared" si="34"/>
        <v>6270</v>
      </c>
      <c r="G286" s="254">
        <v>80</v>
      </c>
      <c r="H286" s="290">
        <f t="shared" si="35"/>
        <v>9120</v>
      </c>
      <c r="I286" s="73">
        <f t="shared" si="36"/>
        <v>15390</v>
      </c>
      <c r="J286" s="74"/>
    </row>
    <row r="287" spans="1:10" ht="16.5" customHeight="1">
      <c r="A287" s="84"/>
      <c r="B287" s="85" t="s">
        <v>205</v>
      </c>
      <c r="C287" s="206">
        <v>14</v>
      </c>
      <c r="D287" s="86" t="s">
        <v>89</v>
      </c>
      <c r="E287" s="229">
        <v>0</v>
      </c>
      <c r="F287" s="80">
        <f t="shared" si="34"/>
        <v>0</v>
      </c>
      <c r="G287" s="237">
        <v>250</v>
      </c>
      <c r="H287" s="290">
        <f t="shared" si="35"/>
        <v>3500</v>
      </c>
      <c r="I287" s="73">
        <f t="shared" si="36"/>
        <v>3500</v>
      </c>
      <c r="J287" s="87" t="s">
        <v>187</v>
      </c>
    </row>
    <row r="288" spans="1:10" ht="16.5" customHeight="1">
      <c r="A288" s="134"/>
      <c r="B288" s="172" t="s">
        <v>206</v>
      </c>
      <c r="C288" s="206">
        <v>8</v>
      </c>
      <c r="D288" s="86" t="s">
        <v>89</v>
      </c>
      <c r="E288" s="229">
        <v>0</v>
      </c>
      <c r="F288" s="80">
        <f t="shared" si="34"/>
        <v>0</v>
      </c>
      <c r="G288" s="254">
        <v>150</v>
      </c>
      <c r="H288" s="290">
        <f t="shared" si="35"/>
        <v>1200</v>
      </c>
      <c r="I288" s="73">
        <f t="shared" si="36"/>
        <v>1200</v>
      </c>
      <c r="J288" s="87" t="s">
        <v>187</v>
      </c>
    </row>
    <row r="289" spans="1:10" ht="16.5" customHeight="1">
      <c r="A289" s="70"/>
      <c r="B289" s="69" t="s">
        <v>207</v>
      </c>
      <c r="C289" s="203">
        <v>1</v>
      </c>
      <c r="D289" s="71" t="s">
        <v>78</v>
      </c>
      <c r="E289" s="229">
        <v>0</v>
      </c>
      <c r="F289" s="80">
        <f t="shared" si="34"/>
        <v>0</v>
      </c>
      <c r="G289" s="254">
        <v>400</v>
      </c>
      <c r="H289" s="290">
        <f t="shared" si="35"/>
        <v>400</v>
      </c>
      <c r="I289" s="73">
        <f t="shared" si="36"/>
        <v>400</v>
      </c>
      <c r="J289" s="74" t="s">
        <v>76</v>
      </c>
    </row>
    <row r="290" spans="1:10" ht="16.5" customHeight="1">
      <c r="A290" s="70"/>
      <c r="B290" s="69"/>
      <c r="C290" s="203"/>
      <c r="D290" s="71"/>
      <c r="E290" s="229"/>
      <c r="F290" s="80"/>
      <c r="G290" s="254"/>
      <c r="H290" s="290"/>
      <c r="I290" s="73"/>
      <c r="J290" s="74"/>
    </row>
    <row r="291" spans="1:10" ht="16.5" customHeight="1">
      <c r="A291" s="70"/>
      <c r="B291" s="142" t="s">
        <v>81</v>
      </c>
      <c r="C291" s="203"/>
      <c r="D291" s="71"/>
      <c r="E291" s="231"/>
      <c r="F291" s="143">
        <f>SUM(F269:F290)</f>
        <v>36264</v>
      </c>
      <c r="G291" s="259"/>
      <c r="H291" s="143">
        <f>SUM(H269:H290)</f>
        <v>33161.7</v>
      </c>
      <c r="I291" s="123">
        <f t="shared" si="36"/>
        <v>69425.7</v>
      </c>
      <c r="J291" s="81"/>
    </row>
    <row r="292" spans="1:10" ht="16.5" customHeight="1" thickBot="1">
      <c r="A292" s="128"/>
      <c r="B292" s="173"/>
      <c r="C292" s="214"/>
      <c r="D292" s="174"/>
      <c r="E292" s="328"/>
      <c r="F292" s="175"/>
      <c r="G292" s="276"/>
      <c r="H292" s="296"/>
      <c r="I292" s="176"/>
      <c r="J292" s="177"/>
    </row>
    <row r="293" spans="1:10" ht="16.5" customHeight="1" thickTop="1">
      <c r="A293" s="269" t="s">
        <v>99</v>
      </c>
      <c r="B293" s="270" t="s">
        <v>136</v>
      </c>
      <c r="C293" s="215"/>
      <c r="D293" s="178"/>
      <c r="E293" s="226"/>
      <c r="F293" s="149"/>
      <c r="G293" s="260"/>
      <c r="H293" s="293"/>
      <c r="I293" s="138"/>
      <c r="J293" s="139"/>
    </row>
    <row r="294" spans="1:10" ht="16.5" customHeight="1">
      <c r="A294" s="77"/>
      <c r="B294" s="350" t="s">
        <v>506</v>
      </c>
      <c r="C294" s="203">
        <v>50</v>
      </c>
      <c r="D294" s="71" t="s">
        <v>68</v>
      </c>
      <c r="E294" s="231">
        <v>240</v>
      </c>
      <c r="F294" s="80">
        <f aca="true" t="shared" si="37" ref="F294:F313">ROUND(C294*E294,2)</f>
        <v>12000</v>
      </c>
      <c r="G294" s="254">
        <v>100</v>
      </c>
      <c r="H294" s="290">
        <f aca="true" t="shared" si="38" ref="H294:H313">ROUND(C294*G294,2)</f>
        <v>5000</v>
      </c>
      <c r="I294" s="73">
        <f aca="true" t="shared" si="39" ref="I294:I313">F294+H294</f>
        <v>17000</v>
      </c>
      <c r="J294" s="81"/>
    </row>
    <row r="295" spans="1:10" ht="16.5" customHeight="1">
      <c r="A295" s="82"/>
      <c r="B295" s="83" t="s">
        <v>208</v>
      </c>
      <c r="C295" s="203">
        <v>2</v>
      </c>
      <c r="D295" s="71" t="s">
        <v>8</v>
      </c>
      <c r="E295" s="231">
        <v>200</v>
      </c>
      <c r="F295" s="80">
        <f t="shared" si="37"/>
        <v>400</v>
      </c>
      <c r="G295" s="260">
        <v>30</v>
      </c>
      <c r="H295" s="290">
        <f t="shared" si="38"/>
        <v>60</v>
      </c>
      <c r="I295" s="73">
        <f t="shared" si="39"/>
        <v>460</v>
      </c>
      <c r="J295" s="74"/>
    </row>
    <row r="296" spans="1:10" ht="16.5" customHeight="1">
      <c r="A296" s="78"/>
      <c r="B296" s="154" t="s">
        <v>420</v>
      </c>
      <c r="C296" s="203">
        <v>30.18</v>
      </c>
      <c r="D296" s="71" t="s">
        <v>68</v>
      </c>
      <c r="E296" s="231">
        <v>35</v>
      </c>
      <c r="F296" s="80">
        <f t="shared" si="37"/>
        <v>1056.3</v>
      </c>
      <c r="G296" s="254">
        <v>15</v>
      </c>
      <c r="H296" s="290">
        <f t="shared" si="38"/>
        <v>452.7</v>
      </c>
      <c r="I296" s="73">
        <f t="shared" si="39"/>
        <v>1509</v>
      </c>
      <c r="J296" s="81"/>
    </row>
    <row r="297" spans="1:10" ht="16.5" customHeight="1">
      <c r="A297" s="79"/>
      <c r="B297" s="154" t="s">
        <v>421</v>
      </c>
      <c r="C297" s="203">
        <v>3</v>
      </c>
      <c r="D297" s="71" t="s">
        <v>68</v>
      </c>
      <c r="E297" s="230">
        <v>345</v>
      </c>
      <c r="F297" s="80">
        <f t="shared" si="37"/>
        <v>1035</v>
      </c>
      <c r="G297" s="254">
        <v>80</v>
      </c>
      <c r="H297" s="290">
        <f t="shared" si="38"/>
        <v>240</v>
      </c>
      <c r="I297" s="73">
        <f t="shared" si="39"/>
        <v>1275</v>
      </c>
      <c r="J297" s="81"/>
    </row>
    <row r="298" spans="1:10" ht="16.5" customHeight="1">
      <c r="A298" s="79"/>
      <c r="B298" s="154" t="s">
        <v>422</v>
      </c>
      <c r="C298" s="203">
        <v>81.24</v>
      </c>
      <c r="D298" s="71" t="s">
        <v>68</v>
      </c>
      <c r="E298" s="230">
        <v>400</v>
      </c>
      <c r="F298" s="80">
        <f t="shared" si="37"/>
        <v>32496</v>
      </c>
      <c r="G298" s="254">
        <v>138</v>
      </c>
      <c r="H298" s="290">
        <f t="shared" si="38"/>
        <v>11211.12</v>
      </c>
      <c r="I298" s="73">
        <f t="shared" si="39"/>
        <v>43707.12</v>
      </c>
      <c r="J298" s="81"/>
    </row>
    <row r="299" spans="1:10" ht="16.5" customHeight="1">
      <c r="A299" s="70"/>
      <c r="B299" s="154" t="s">
        <v>423</v>
      </c>
      <c r="C299" s="203">
        <v>14</v>
      </c>
      <c r="D299" s="71" t="s">
        <v>8</v>
      </c>
      <c r="E299" s="230">
        <v>10000</v>
      </c>
      <c r="F299" s="80">
        <f t="shared" si="37"/>
        <v>140000</v>
      </c>
      <c r="G299" s="254">
        <v>500</v>
      </c>
      <c r="H299" s="290">
        <f t="shared" si="38"/>
        <v>7000</v>
      </c>
      <c r="I299" s="73">
        <f t="shared" si="39"/>
        <v>147000</v>
      </c>
      <c r="J299" s="81"/>
    </row>
    <row r="300" spans="1:10" ht="16.5" customHeight="1">
      <c r="A300" s="70"/>
      <c r="B300" s="154" t="s">
        <v>424</v>
      </c>
      <c r="C300" s="203">
        <v>10.36</v>
      </c>
      <c r="D300" s="71" t="s">
        <v>68</v>
      </c>
      <c r="E300" s="230">
        <v>870</v>
      </c>
      <c r="F300" s="80">
        <f t="shared" si="37"/>
        <v>9013.2</v>
      </c>
      <c r="G300" s="254">
        <v>174</v>
      </c>
      <c r="H300" s="290">
        <f t="shared" si="38"/>
        <v>1802.64</v>
      </c>
      <c r="I300" s="73">
        <f t="shared" si="39"/>
        <v>10815.84</v>
      </c>
      <c r="J300" s="81"/>
    </row>
    <row r="301" spans="1:10" ht="16.5" customHeight="1">
      <c r="A301" s="70"/>
      <c r="B301" s="154" t="s">
        <v>425</v>
      </c>
      <c r="C301" s="197">
        <v>0</v>
      </c>
      <c r="D301" s="71" t="s">
        <v>68</v>
      </c>
      <c r="E301" s="230">
        <v>870</v>
      </c>
      <c r="F301" s="80">
        <f t="shared" si="37"/>
        <v>0</v>
      </c>
      <c r="G301" s="254">
        <v>174</v>
      </c>
      <c r="H301" s="290">
        <f t="shared" si="38"/>
        <v>0</v>
      </c>
      <c r="I301" s="73">
        <f t="shared" si="39"/>
        <v>0</v>
      </c>
      <c r="J301" s="81"/>
    </row>
    <row r="302" spans="1:10" ht="16.5" customHeight="1">
      <c r="A302" s="70"/>
      <c r="B302" s="154" t="s">
        <v>426</v>
      </c>
      <c r="C302" s="203">
        <v>13.3</v>
      </c>
      <c r="D302" s="71" t="s">
        <v>68</v>
      </c>
      <c r="E302" s="226">
        <v>50</v>
      </c>
      <c r="F302" s="80">
        <f t="shared" si="37"/>
        <v>665</v>
      </c>
      <c r="G302" s="254">
        <v>30</v>
      </c>
      <c r="H302" s="290">
        <f t="shared" si="38"/>
        <v>399</v>
      </c>
      <c r="I302" s="73">
        <f t="shared" si="39"/>
        <v>1064</v>
      </c>
      <c r="J302" s="81"/>
    </row>
    <row r="303" spans="1:10" ht="16.5" customHeight="1">
      <c r="A303" s="70"/>
      <c r="B303" s="154" t="s">
        <v>427</v>
      </c>
      <c r="C303" s="203">
        <v>0</v>
      </c>
      <c r="D303" s="71" t="s">
        <v>68</v>
      </c>
      <c r="E303" s="226">
        <v>0</v>
      </c>
      <c r="F303" s="80">
        <f t="shared" si="37"/>
        <v>0</v>
      </c>
      <c r="G303" s="257">
        <v>0</v>
      </c>
      <c r="H303" s="290">
        <f t="shared" si="38"/>
        <v>0</v>
      </c>
      <c r="I303" s="73">
        <f t="shared" si="39"/>
        <v>0</v>
      </c>
      <c r="J303" s="81"/>
    </row>
    <row r="304" spans="1:10" ht="16.5" customHeight="1">
      <c r="A304" s="70"/>
      <c r="B304" s="154" t="s">
        <v>428</v>
      </c>
      <c r="C304" s="203">
        <v>50.38</v>
      </c>
      <c r="D304" s="71" t="s">
        <v>68</v>
      </c>
      <c r="E304" s="231">
        <v>385</v>
      </c>
      <c r="F304" s="80">
        <f t="shared" si="37"/>
        <v>19396.3</v>
      </c>
      <c r="G304" s="258">
        <v>220</v>
      </c>
      <c r="H304" s="290">
        <f t="shared" si="38"/>
        <v>11083.6</v>
      </c>
      <c r="I304" s="73">
        <f t="shared" si="39"/>
        <v>30479.9</v>
      </c>
      <c r="J304" s="74"/>
    </row>
    <row r="305" spans="1:10" ht="16.5" customHeight="1">
      <c r="A305" s="82"/>
      <c r="B305" s="154" t="s">
        <v>429</v>
      </c>
      <c r="C305" s="203">
        <v>1.54</v>
      </c>
      <c r="D305" s="71" t="s">
        <v>68</v>
      </c>
      <c r="E305" s="231">
        <v>83</v>
      </c>
      <c r="F305" s="80">
        <f t="shared" si="37"/>
        <v>127.82</v>
      </c>
      <c r="G305" s="258">
        <v>80</v>
      </c>
      <c r="H305" s="290">
        <f t="shared" si="38"/>
        <v>123.2</v>
      </c>
      <c r="I305" s="73">
        <f t="shared" si="39"/>
        <v>251.01999999999998</v>
      </c>
      <c r="J305" s="74"/>
    </row>
    <row r="306" spans="1:10" ht="16.5" customHeight="1">
      <c r="A306" s="82"/>
      <c r="B306" s="154" t="s">
        <v>209</v>
      </c>
      <c r="C306" s="197">
        <v>2</v>
      </c>
      <c r="D306" s="71" t="s">
        <v>8</v>
      </c>
      <c r="E306" s="231">
        <v>2310</v>
      </c>
      <c r="F306" s="80">
        <f t="shared" si="37"/>
        <v>4620</v>
      </c>
      <c r="G306" s="258">
        <v>400</v>
      </c>
      <c r="H306" s="290">
        <f t="shared" si="38"/>
        <v>800</v>
      </c>
      <c r="I306" s="73">
        <f t="shared" si="39"/>
        <v>5420</v>
      </c>
      <c r="J306" s="74"/>
    </row>
    <row r="307" spans="1:10" ht="16.5" customHeight="1">
      <c r="A307" s="82"/>
      <c r="B307" s="154" t="s">
        <v>210</v>
      </c>
      <c r="C307" s="197">
        <v>2</v>
      </c>
      <c r="D307" s="71" t="s">
        <v>8</v>
      </c>
      <c r="E307" s="231">
        <v>5000</v>
      </c>
      <c r="F307" s="80">
        <f t="shared" si="37"/>
        <v>10000</v>
      </c>
      <c r="G307" s="257">
        <v>500</v>
      </c>
      <c r="H307" s="290">
        <f t="shared" si="38"/>
        <v>1000</v>
      </c>
      <c r="I307" s="73">
        <f t="shared" si="39"/>
        <v>11000</v>
      </c>
      <c r="J307" s="74"/>
    </row>
    <row r="308" spans="1:10" ht="16.5" customHeight="1">
      <c r="A308" s="82"/>
      <c r="B308" s="154" t="s">
        <v>211</v>
      </c>
      <c r="C308" s="197">
        <v>2</v>
      </c>
      <c r="D308" s="71" t="s">
        <v>8</v>
      </c>
      <c r="E308" s="231">
        <v>10000</v>
      </c>
      <c r="F308" s="80">
        <f t="shared" si="37"/>
        <v>20000</v>
      </c>
      <c r="G308" s="257">
        <v>2300</v>
      </c>
      <c r="H308" s="290">
        <f t="shared" si="38"/>
        <v>4600</v>
      </c>
      <c r="I308" s="73">
        <f t="shared" si="39"/>
        <v>24600</v>
      </c>
      <c r="J308" s="74"/>
    </row>
    <row r="309" spans="1:10" ht="16.5" customHeight="1">
      <c r="A309" s="82"/>
      <c r="B309" s="154" t="s">
        <v>212</v>
      </c>
      <c r="C309" s="203">
        <v>8.88</v>
      </c>
      <c r="D309" s="71" t="s">
        <v>68</v>
      </c>
      <c r="E309" s="231">
        <v>2500</v>
      </c>
      <c r="F309" s="80">
        <f t="shared" si="37"/>
        <v>22200</v>
      </c>
      <c r="G309" s="258">
        <v>300</v>
      </c>
      <c r="H309" s="290">
        <f t="shared" si="38"/>
        <v>2664</v>
      </c>
      <c r="I309" s="73">
        <f t="shared" si="39"/>
        <v>24864</v>
      </c>
      <c r="J309" s="74"/>
    </row>
    <row r="310" spans="1:10" ht="16.5" customHeight="1">
      <c r="A310" s="82"/>
      <c r="B310" s="154" t="s">
        <v>213</v>
      </c>
      <c r="C310" s="197">
        <v>3.6</v>
      </c>
      <c r="D310" s="71" t="s">
        <v>68</v>
      </c>
      <c r="E310" s="231">
        <v>120</v>
      </c>
      <c r="F310" s="80">
        <f t="shared" si="37"/>
        <v>432</v>
      </c>
      <c r="G310" s="253">
        <v>15</v>
      </c>
      <c r="H310" s="290">
        <f t="shared" si="38"/>
        <v>54</v>
      </c>
      <c r="I310" s="73">
        <f t="shared" si="39"/>
        <v>486</v>
      </c>
      <c r="J310" s="74"/>
    </row>
    <row r="311" spans="1:10" ht="16.5" customHeight="1">
      <c r="A311" s="82"/>
      <c r="B311" s="154" t="s">
        <v>214</v>
      </c>
      <c r="C311" s="197">
        <v>2</v>
      </c>
      <c r="D311" s="86" t="s">
        <v>138</v>
      </c>
      <c r="E311" s="231">
        <v>23.82</v>
      </c>
      <c r="F311" s="80">
        <f t="shared" si="37"/>
        <v>47.64</v>
      </c>
      <c r="G311" s="260">
        <v>0</v>
      </c>
      <c r="H311" s="290">
        <f t="shared" si="38"/>
        <v>0</v>
      </c>
      <c r="I311" s="73">
        <f t="shared" si="39"/>
        <v>47.64</v>
      </c>
      <c r="J311" s="74"/>
    </row>
    <row r="312" spans="1:10" ht="16.5" customHeight="1">
      <c r="A312" s="82"/>
      <c r="B312" s="353" t="s">
        <v>215</v>
      </c>
      <c r="C312" s="203">
        <v>0</v>
      </c>
      <c r="D312" s="71" t="s">
        <v>8</v>
      </c>
      <c r="E312" s="231">
        <v>700</v>
      </c>
      <c r="F312" s="80">
        <f t="shared" si="37"/>
        <v>0</v>
      </c>
      <c r="G312" s="260">
        <v>100</v>
      </c>
      <c r="H312" s="290">
        <f t="shared" si="38"/>
        <v>0</v>
      </c>
      <c r="I312" s="73">
        <f t="shared" si="39"/>
        <v>0</v>
      </c>
      <c r="J312" s="81"/>
    </row>
    <row r="313" spans="1:10" ht="16.5" customHeight="1">
      <c r="A313" s="82"/>
      <c r="B313" s="353" t="s">
        <v>511</v>
      </c>
      <c r="C313" s="197">
        <v>6</v>
      </c>
      <c r="D313" s="86" t="s">
        <v>79</v>
      </c>
      <c r="E313" s="231">
        <v>400</v>
      </c>
      <c r="F313" s="80">
        <f t="shared" si="37"/>
        <v>2400</v>
      </c>
      <c r="G313" s="253">
        <v>50</v>
      </c>
      <c r="H313" s="290">
        <f t="shared" si="38"/>
        <v>300</v>
      </c>
      <c r="I313" s="73">
        <f t="shared" si="39"/>
        <v>2700</v>
      </c>
      <c r="J313" s="74"/>
    </row>
    <row r="314" spans="1:10" ht="16.5" customHeight="1">
      <c r="A314" s="158"/>
      <c r="B314" s="329" t="s">
        <v>478</v>
      </c>
      <c r="C314" s="207">
        <v>2</v>
      </c>
      <c r="D314" s="159" t="s">
        <v>8</v>
      </c>
      <c r="E314" s="236">
        <v>250</v>
      </c>
      <c r="F314" s="80">
        <f>ROUND(C314*E314,2)</f>
        <v>500</v>
      </c>
      <c r="G314" s="254">
        <v>50</v>
      </c>
      <c r="H314" s="290">
        <f>ROUND(C314*G314,2)</f>
        <v>100</v>
      </c>
      <c r="I314" s="73">
        <f>F314+H314</f>
        <v>600</v>
      </c>
      <c r="J314" s="81"/>
    </row>
    <row r="315" spans="1:10" ht="16.5" customHeight="1">
      <c r="A315" s="158"/>
      <c r="B315" s="329"/>
      <c r="C315" s="207"/>
      <c r="D315" s="159"/>
      <c r="E315" s="236"/>
      <c r="F315" s="80"/>
      <c r="G315" s="254"/>
      <c r="H315" s="290"/>
      <c r="I315" s="73"/>
      <c r="J315" s="81"/>
    </row>
    <row r="316" spans="1:10" ht="16.5" customHeight="1">
      <c r="A316" s="82"/>
      <c r="B316" s="142" t="s">
        <v>139</v>
      </c>
      <c r="C316" s="203"/>
      <c r="D316" s="71"/>
      <c r="E316" s="231"/>
      <c r="F316" s="143">
        <f>SUM(F294:F315)</f>
        <v>276389.26</v>
      </c>
      <c r="G316" s="259"/>
      <c r="H316" s="143">
        <f>SUM(H294:H315)</f>
        <v>46890.259999999995</v>
      </c>
      <c r="I316" s="123">
        <f>F316+H316</f>
        <v>323279.52</v>
      </c>
      <c r="J316" s="81"/>
    </row>
    <row r="317" spans="1:10" ht="16.5" customHeight="1">
      <c r="A317" s="358"/>
      <c r="B317" s="359"/>
      <c r="C317" s="360"/>
      <c r="D317" s="356"/>
      <c r="E317" s="361"/>
      <c r="F317" s="362"/>
      <c r="G317" s="363"/>
      <c r="H317" s="362"/>
      <c r="I317" s="364"/>
      <c r="J317" s="365"/>
    </row>
    <row r="318" spans="1:10" ht="16.5" customHeight="1" thickBot="1">
      <c r="A318" s="179"/>
      <c r="B318" s="180"/>
      <c r="C318" s="216"/>
      <c r="D318" s="181"/>
      <c r="E318" s="240"/>
      <c r="F318" s="182"/>
      <c r="G318" s="265"/>
      <c r="H318" s="300"/>
      <c r="I318" s="132"/>
      <c r="J318" s="183"/>
    </row>
    <row r="319" spans="1:10" ht="16.5" customHeight="1" thickTop="1">
      <c r="A319" s="148" t="s">
        <v>102</v>
      </c>
      <c r="B319" s="135" t="s">
        <v>83</v>
      </c>
      <c r="C319" s="205"/>
      <c r="D319" s="136"/>
      <c r="E319" s="233"/>
      <c r="F319" s="149"/>
      <c r="G319" s="256"/>
      <c r="H319" s="288"/>
      <c r="I319" s="138"/>
      <c r="J319" s="139"/>
    </row>
    <row r="320" spans="1:10" ht="16.5" customHeight="1">
      <c r="A320" s="70"/>
      <c r="B320" s="69" t="s">
        <v>216</v>
      </c>
      <c r="C320" s="203">
        <v>14</v>
      </c>
      <c r="D320" s="71" t="s">
        <v>8</v>
      </c>
      <c r="E320" s="226">
        <v>4580</v>
      </c>
      <c r="F320" s="80">
        <f aca="true" t="shared" si="40" ref="F320:F332">ROUND(C320*E320,2)</f>
        <v>64120</v>
      </c>
      <c r="G320" s="254">
        <v>298</v>
      </c>
      <c r="H320" s="290">
        <f aca="true" t="shared" si="41" ref="H320:H332">ROUND(C320*G320,2)</f>
        <v>4172</v>
      </c>
      <c r="I320" s="73">
        <f aca="true" t="shared" si="42" ref="I320:I332">F320+H320</f>
        <v>68292</v>
      </c>
      <c r="J320" s="81"/>
    </row>
    <row r="321" spans="1:10" ht="16.5" customHeight="1">
      <c r="A321" s="70"/>
      <c r="B321" s="69" t="s">
        <v>217</v>
      </c>
      <c r="C321" s="203">
        <v>14</v>
      </c>
      <c r="D321" s="71" t="s">
        <v>8</v>
      </c>
      <c r="E321" s="226">
        <v>650</v>
      </c>
      <c r="F321" s="80">
        <f t="shared" si="40"/>
        <v>9100</v>
      </c>
      <c r="G321" s="253">
        <v>70</v>
      </c>
      <c r="H321" s="290">
        <f t="shared" si="41"/>
        <v>980</v>
      </c>
      <c r="I321" s="73">
        <f t="shared" si="42"/>
        <v>10080</v>
      </c>
      <c r="J321" s="81"/>
    </row>
    <row r="322" spans="1:10" ht="16.5" customHeight="1">
      <c r="A322" s="70"/>
      <c r="B322" s="83" t="s">
        <v>218</v>
      </c>
      <c r="C322" s="203">
        <v>14</v>
      </c>
      <c r="D322" s="71" t="s">
        <v>8</v>
      </c>
      <c r="E322" s="231">
        <v>100</v>
      </c>
      <c r="F322" s="80">
        <f t="shared" si="40"/>
        <v>1400</v>
      </c>
      <c r="G322" s="254">
        <v>15</v>
      </c>
      <c r="H322" s="290">
        <f t="shared" si="41"/>
        <v>210</v>
      </c>
      <c r="I322" s="73">
        <f t="shared" si="42"/>
        <v>1610</v>
      </c>
      <c r="J322" s="81"/>
    </row>
    <row r="323" spans="1:10" ht="16.5" customHeight="1">
      <c r="A323" s="70"/>
      <c r="B323" s="83" t="s">
        <v>219</v>
      </c>
      <c r="C323" s="203">
        <v>6</v>
      </c>
      <c r="D323" s="71" t="s">
        <v>8</v>
      </c>
      <c r="E323" s="231">
        <v>2600</v>
      </c>
      <c r="F323" s="80">
        <f t="shared" si="40"/>
        <v>15600</v>
      </c>
      <c r="G323" s="257">
        <v>290</v>
      </c>
      <c r="H323" s="290">
        <f t="shared" si="41"/>
        <v>1740</v>
      </c>
      <c r="I323" s="73">
        <f t="shared" si="42"/>
        <v>17340</v>
      </c>
      <c r="J323" s="81"/>
    </row>
    <row r="324" spans="1:10" ht="16.5" customHeight="1">
      <c r="A324" s="70"/>
      <c r="B324" s="150" t="s">
        <v>220</v>
      </c>
      <c r="C324" s="203">
        <v>6</v>
      </c>
      <c r="D324" s="71" t="s">
        <v>8</v>
      </c>
      <c r="E324" s="234">
        <v>1350</v>
      </c>
      <c r="F324" s="80">
        <f t="shared" si="40"/>
        <v>8100</v>
      </c>
      <c r="G324" s="254">
        <v>85</v>
      </c>
      <c r="H324" s="290">
        <f t="shared" si="41"/>
        <v>510</v>
      </c>
      <c r="I324" s="73">
        <f t="shared" si="42"/>
        <v>8610</v>
      </c>
      <c r="J324" s="81"/>
    </row>
    <row r="325" spans="1:10" ht="16.5" customHeight="1">
      <c r="A325" s="70"/>
      <c r="B325" s="144" t="s">
        <v>221</v>
      </c>
      <c r="C325" s="203">
        <v>6</v>
      </c>
      <c r="D325" s="71" t="s">
        <v>8</v>
      </c>
      <c r="E325" s="234">
        <v>550</v>
      </c>
      <c r="F325" s="80">
        <f t="shared" si="40"/>
        <v>3300</v>
      </c>
      <c r="G325" s="254">
        <v>15</v>
      </c>
      <c r="H325" s="290">
        <f t="shared" si="41"/>
        <v>90</v>
      </c>
      <c r="I325" s="73">
        <f t="shared" si="42"/>
        <v>3390</v>
      </c>
      <c r="J325" s="81"/>
    </row>
    <row r="326" spans="1:10" ht="16.5" customHeight="1">
      <c r="A326" s="70"/>
      <c r="B326" s="150" t="s">
        <v>222</v>
      </c>
      <c r="C326" s="203">
        <v>6</v>
      </c>
      <c r="D326" s="71" t="s">
        <v>8</v>
      </c>
      <c r="E326" s="234">
        <v>670</v>
      </c>
      <c r="F326" s="80">
        <f t="shared" si="40"/>
        <v>4020</v>
      </c>
      <c r="G326" s="257">
        <v>0</v>
      </c>
      <c r="H326" s="290">
        <f t="shared" si="41"/>
        <v>0</v>
      </c>
      <c r="I326" s="73">
        <f t="shared" si="42"/>
        <v>4020</v>
      </c>
      <c r="J326" s="81"/>
    </row>
    <row r="327" spans="1:10" ht="16.5" customHeight="1">
      <c r="A327" s="77"/>
      <c r="B327" s="150" t="s">
        <v>223</v>
      </c>
      <c r="C327" s="203">
        <v>0</v>
      </c>
      <c r="D327" s="71" t="s">
        <v>8</v>
      </c>
      <c r="E327" s="231">
        <v>4600</v>
      </c>
      <c r="F327" s="80">
        <f t="shared" si="40"/>
        <v>0</v>
      </c>
      <c r="G327" s="257">
        <v>330</v>
      </c>
      <c r="H327" s="290">
        <f t="shared" si="41"/>
        <v>0</v>
      </c>
      <c r="I327" s="73">
        <f t="shared" si="42"/>
        <v>0</v>
      </c>
      <c r="J327" s="81"/>
    </row>
    <row r="328" spans="1:10" ht="16.5" customHeight="1">
      <c r="A328" s="78"/>
      <c r="B328" s="150" t="s">
        <v>224</v>
      </c>
      <c r="C328" s="203">
        <v>0</v>
      </c>
      <c r="D328" s="71" t="s">
        <v>8</v>
      </c>
      <c r="E328" s="231">
        <v>3800</v>
      </c>
      <c r="F328" s="80">
        <f t="shared" si="40"/>
        <v>0</v>
      </c>
      <c r="G328" s="253">
        <v>100</v>
      </c>
      <c r="H328" s="290">
        <f t="shared" si="41"/>
        <v>0</v>
      </c>
      <c r="I328" s="73">
        <f t="shared" si="42"/>
        <v>0</v>
      </c>
      <c r="J328" s="81"/>
    </row>
    <row r="329" spans="1:10" ht="16.5" customHeight="1">
      <c r="A329" s="79"/>
      <c r="B329" s="144" t="s">
        <v>225</v>
      </c>
      <c r="C329" s="203">
        <v>8</v>
      </c>
      <c r="D329" s="71" t="s">
        <v>8</v>
      </c>
      <c r="E329" s="231">
        <v>200</v>
      </c>
      <c r="F329" s="80">
        <f t="shared" si="40"/>
        <v>1600</v>
      </c>
      <c r="G329" s="253">
        <v>20</v>
      </c>
      <c r="H329" s="290">
        <f t="shared" si="41"/>
        <v>160</v>
      </c>
      <c r="I329" s="73">
        <f t="shared" si="42"/>
        <v>1760</v>
      </c>
      <c r="J329" s="81"/>
    </row>
    <row r="330" spans="1:10" ht="16.5" customHeight="1">
      <c r="A330" s="70"/>
      <c r="B330" s="150" t="s">
        <v>226</v>
      </c>
      <c r="C330" s="203">
        <v>2</v>
      </c>
      <c r="D330" s="71" t="s">
        <v>8</v>
      </c>
      <c r="E330" s="230">
        <v>600</v>
      </c>
      <c r="F330" s="80">
        <f t="shared" si="40"/>
        <v>1200</v>
      </c>
      <c r="G330" s="257">
        <v>20</v>
      </c>
      <c r="H330" s="290">
        <f t="shared" si="41"/>
        <v>40</v>
      </c>
      <c r="I330" s="73">
        <f t="shared" si="42"/>
        <v>1240</v>
      </c>
      <c r="J330" s="81"/>
    </row>
    <row r="331" spans="1:10" ht="16.5" customHeight="1">
      <c r="A331" s="70"/>
      <c r="B331" s="150" t="s">
        <v>227</v>
      </c>
      <c r="C331" s="203">
        <v>34</v>
      </c>
      <c r="D331" s="71" t="s">
        <v>8</v>
      </c>
      <c r="E331" s="230">
        <v>150</v>
      </c>
      <c r="F331" s="80">
        <f t="shared" si="40"/>
        <v>5100</v>
      </c>
      <c r="G331" s="257">
        <v>29</v>
      </c>
      <c r="H331" s="290">
        <f t="shared" si="41"/>
        <v>986</v>
      </c>
      <c r="I331" s="73">
        <f t="shared" si="42"/>
        <v>6086</v>
      </c>
      <c r="J331" s="81"/>
    </row>
    <row r="332" spans="1:10" ht="16.5" customHeight="1">
      <c r="A332" s="70"/>
      <c r="B332" s="150" t="s">
        <v>228</v>
      </c>
      <c r="C332" s="197">
        <v>20</v>
      </c>
      <c r="D332" s="71" t="s">
        <v>85</v>
      </c>
      <c r="E332" s="231">
        <v>35</v>
      </c>
      <c r="F332" s="80">
        <f t="shared" si="40"/>
        <v>700</v>
      </c>
      <c r="G332" s="257">
        <v>0</v>
      </c>
      <c r="H332" s="290">
        <f t="shared" si="41"/>
        <v>0</v>
      </c>
      <c r="I332" s="73">
        <f t="shared" si="42"/>
        <v>700</v>
      </c>
      <c r="J332" s="81"/>
    </row>
    <row r="333" spans="1:10" ht="16.5" customHeight="1">
      <c r="A333" s="70"/>
      <c r="B333" s="142"/>
      <c r="C333" s="203"/>
      <c r="D333" s="71"/>
      <c r="E333" s="226"/>
      <c r="F333" s="80"/>
      <c r="G333" s="254"/>
      <c r="H333" s="294"/>
      <c r="I333" s="76"/>
      <c r="J333" s="81"/>
    </row>
    <row r="334" spans="1:10" ht="16.5" customHeight="1">
      <c r="A334" s="70"/>
      <c r="B334" s="142" t="s">
        <v>84</v>
      </c>
      <c r="C334" s="203"/>
      <c r="D334" s="71"/>
      <c r="E334" s="226"/>
      <c r="F334" s="143">
        <f>SUM(F320:F333)</f>
        <v>114240</v>
      </c>
      <c r="G334" s="260"/>
      <c r="H334" s="143">
        <f>SUM(H320:H333)</f>
        <v>8888</v>
      </c>
      <c r="I334" s="143">
        <f>F334+H334</f>
        <v>123128</v>
      </c>
      <c r="J334" s="81"/>
    </row>
    <row r="335" spans="1:10" ht="16.5" customHeight="1">
      <c r="A335" s="70"/>
      <c r="B335" s="69"/>
      <c r="C335" s="203"/>
      <c r="D335" s="71"/>
      <c r="E335" s="226"/>
      <c r="F335" s="80"/>
      <c r="G335" s="254"/>
      <c r="H335" s="294"/>
      <c r="I335" s="76"/>
      <c r="J335" s="81"/>
    </row>
    <row r="336" spans="1:10" ht="16.5" customHeight="1">
      <c r="A336" s="148" t="s">
        <v>101</v>
      </c>
      <c r="B336" s="135" t="s">
        <v>87</v>
      </c>
      <c r="C336" s="205"/>
      <c r="D336" s="136"/>
      <c r="E336" s="233"/>
      <c r="F336" s="149"/>
      <c r="G336" s="256"/>
      <c r="H336" s="288"/>
      <c r="I336" s="138"/>
      <c r="J336" s="139"/>
    </row>
    <row r="337" spans="1:10" ht="16.5" customHeight="1">
      <c r="A337" s="70"/>
      <c r="B337" s="69" t="s">
        <v>500</v>
      </c>
      <c r="C337" s="203">
        <v>1</v>
      </c>
      <c r="D337" s="71" t="s">
        <v>78</v>
      </c>
      <c r="E337" s="228">
        <v>5500</v>
      </c>
      <c r="F337" s="80">
        <f>ROUND(C337*E337,2)</f>
        <v>5500</v>
      </c>
      <c r="G337" s="254">
        <v>1500</v>
      </c>
      <c r="H337" s="290">
        <f>ROUND(C337*G337,2)</f>
        <v>1500</v>
      </c>
      <c r="I337" s="73">
        <f>F337+H337</f>
        <v>7000</v>
      </c>
      <c r="J337" s="81"/>
    </row>
    <row r="338" spans="1:10" ht="16.5" customHeight="1">
      <c r="A338" s="70"/>
      <c r="B338" s="69"/>
      <c r="C338" s="197"/>
      <c r="D338" s="71"/>
      <c r="E338" s="231"/>
      <c r="F338" s="80"/>
      <c r="G338" s="254"/>
      <c r="H338" s="290"/>
      <c r="I338" s="73"/>
      <c r="J338" s="81"/>
    </row>
    <row r="339" spans="1:10" ht="16.5" customHeight="1">
      <c r="A339" s="70"/>
      <c r="B339" s="69"/>
      <c r="C339" s="203"/>
      <c r="D339" s="71"/>
      <c r="E339" s="231"/>
      <c r="F339" s="80"/>
      <c r="G339" s="254"/>
      <c r="H339" s="290"/>
      <c r="I339" s="73"/>
      <c r="J339" s="81"/>
    </row>
    <row r="340" spans="1:10" ht="16.5" customHeight="1">
      <c r="A340" s="70"/>
      <c r="B340" s="142" t="s">
        <v>88</v>
      </c>
      <c r="C340" s="197"/>
      <c r="D340" s="86"/>
      <c r="E340" s="231"/>
      <c r="F340" s="143">
        <f>SUM(F337:F339)</f>
        <v>5500</v>
      </c>
      <c r="G340" s="261"/>
      <c r="H340" s="295">
        <f>SUM(H337:H339)</f>
        <v>1500</v>
      </c>
      <c r="I340" s="143">
        <f>F340+H340</f>
        <v>7000</v>
      </c>
      <c r="J340" s="81"/>
    </row>
    <row r="341" spans="1:10" ht="16.5" customHeight="1">
      <c r="A341" s="70"/>
      <c r="B341" s="69"/>
      <c r="C341" s="203"/>
      <c r="D341" s="71"/>
      <c r="E341" s="231"/>
      <c r="F341" s="80"/>
      <c r="G341" s="254"/>
      <c r="H341" s="294"/>
      <c r="I341" s="73"/>
      <c r="J341" s="81"/>
    </row>
    <row r="342" spans="1:10" ht="16.5" customHeight="1">
      <c r="A342" s="70"/>
      <c r="B342" s="69"/>
      <c r="C342" s="203"/>
      <c r="D342" s="71"/>
      <c r="E342" s="231"/>
      <c r="F342" s="80"/>
      <c r="G342" s="254"/>
      <c r="H342" s="294"/>
      <c r="I342" s="73"/>
      <c r="J342" s="81"/>
    </row>
    <row r="343" spans="1:10" ht="16.5" customHeight="1">
      <c r="A343" s="70"/>
      <c r="B343" s="69"/>
      <c r="C343" s="203"/>
      <c r="D343" s="71"/>
      <c r="E343" s="231"/>
      <c r="F343" s="80"/>
      <c r="G343" s="254"/>
      <c r="H343" s="294"/>
      <c r="I343" s="73"/>
      <c r="J343" s="81"/>
    </row>
    <row r="344" spans="1:10" ht="16.5" customHeight="1" thickBot="1">
      <c r="A344" s="128"/>
      <c r="B344" s="173"/>
      <c r="C344" s="214"/>
      <c r="D344" s="174"/>
      <c r="E344" s="241"/>
      <c r="F344" s="175"/>
      <c r="G344" s="264"/>
      <c r="H344" s="296"/>
      <c r="I344" s="176"/>
      <c r="J344" s="177"/>
    </row>
    <row r="345" spans="1:10" ht="16.5" customHeight="1" thickTop="1">
      <c r="A345" s="269" t="s">
        <v>100</v>
      </c>
      <c r="B345" s="272" t="s">
        <v>91</v>
      </c>
      <c r="C345" s="215"/>
      <c r="D345" s="178"/>
      <c r="E345" s="226"/>
      <c r="F345" s="149"/>
      <c r="G345" s="260"/>
      <c r="H345" s="293"/>
      <c r="I345" s="138"/>
      <c r="J345" s="139"/>
    </row>
    <row r="346" spans="1:10" ht="16.5" customHeight="1">
      <c r="A346" s="140"/>
      <c r="B346" s="69" t="s">
        <v>527</v>
      </c>
      <c r="C346" s="203">
        <v>2</v>
      </c>
      <c r="D346" s="71" t="s">
        <v>8</v>
      </c>
      <c r="E346" s="226">
        <v>440</v>
      </c>
      <c r="F346" s="80">
        <f aca="true" t="shared" si="43" ref="F346:F352">ROUND(C346*E346,2)</f>
        <v>880</v>
      </c>
      <c r="G346" s="254">
        <v>100</v>
      </c>
      <c r="H346" s="290">
        <f aca="true" t="shared" si="44" ref="H346:H352">ROUND(C346*G346,2)</f>
        <v>200</v>
      </c>
      <c r="I346" s="73">
        <f aca="true" t="shared" si="45" ref="I346:I352">F346+H346</f>
        <v>1080</v>
      </c>
      <c r="J346" s="81"/>
    </row>
    <row r="347" spans="1:10" ht="16.5" customHeight="1">
      <c r="A347" s="70"/>
      <c r="B347" s="69" t="s">
        <v>373</v>
      </c>
      <c r="C347" s="203">
        <v>32</v>
      </c>
      <c r="D347" s="71" t="s">
        <v>8</v>
      </c>
      <c r="E347" s="226">
        <v>640</v>
      </c>
      <c r="F347" s="80">
        <f t="shared" si="43"/>
        <v>20480</v>
      </c>
      <c r="G347" s="254">
        <v>70</v>
      </c>
      <c r="H347" s="290">
        <f t="shared" si="44"/>
        <v>2240</v>
      </c>
      <c r="I347" s="73">
        <f t="shared" si="45"/>
        <v>22720</v>
      </c>
      <c r="J347" s="81"/>
    </row>
    <row r="348" spans="1:10" ht="16.5" customHeight="1">
      <c r="A348" s="70"/>
      <c r="B348" s="69" t="s">
        <v>374</v>
      </c>
      <c r="C348" s="203">
        <v>4</v>
      </c>
      <c r="D348" s="71" t="s">
        <v>8</v>
      </c>
      <c r="E348" s="226">
        <v>900</v>
      </c>
      <c r="F348" s="80">
        <f t="shared" si="43"/>
        <v>3600</v>
      </c>
      <c r="G348" s="254">
        <v>70</v>
      </c>
      <c r="H348" s="290">
        <f t="shared" si="44"/>
        <v>280</v>
      </c>
      <c r="I348" s="73">
        <f t="shared" si="45"/>
        <v>3880</v>
      </c>
      <c r="J348" s="81"/>
    </row>
    <row r="349" spans="1:10" ht="16.5" customHeight="1">
      <c r="A349" s="134"/>
      <c r="B349" s="69" t="s">
        <v>375</v>
      </c>
      <c r="C349" s="203">
        <v>12</v>
      </c>
      <c r="D349" s="71" t="s">
        <v>367</v>
      </c>
      <c r="E349" s="231">
        <v>96</v>
      </c>
      <c r="F349" s="80">
        <f t="shared" si="43"/>
        <v>1152</v>
      </c>
      <c r="G349" s="254">
        <v>70</v>
      </c>
      <c r="H349" s="290">
        <f t="shared" si="44"/>
        <v>840</v>
      </c>
      <c r="I349" s="73">
        <f t="shared" si="45"/>
        <v>1992</v>
      </c>
      <c r="J349" s="81"/>
    </row>
    <row r="350" spans="1:10" ht="16.5" customHeight="1">
      <c r="A350" s="70"/>
      <c r="B350" s="69" t="s">
        <v>376</v>
      </c>
      <c r="C350" s="203">
        <v>2</v>
      </c>
      <c r="D350" s="71" t="s">
        <v>8</v>
      </c>
      <c r="E350" s="234">
        <v>1300</v>
      </c>
      <c r="F350" s="80">
        <f t="shared" si="43"/>
        <v>2600</v>
      </c>
      <c r="G350" s="254">
        <v>170</v>
      </c>
      <c r="H350" s="290">
        <f t="shared" si="44"/>
        <v>340</v>
      </c>
      <c r="I350" s="73">
        <f t="shared" si="45"/>
        <v>2940</v>
      </c>
      <c r="J350" s="81"/>
    </row>
    <row r="351" spans="1:10" ht="16.5" customHeight="1">
      <c r="A351" s="70"/>
      <c r="B351" s="69" t="s">
        <v>377</v>
      </c>
      <c r="C351" s="203">
        <v>2</v>
      </c>
      <c r="D351" s="71" t="s">
        <v>8</v>
      </c>
      <c r="E351" s="234">
        <v>250</v>
      </c>
      <c r="F351" s="80">
        <f t="shared" si="43"/>
        <v>500</v>
      </c>
      <c r="G351" s="254">
        <v>100</v>
      </c>
      <c r="H351" s="290">
        <f t="shared" si="44"/>
        <v>200</v>
      </c>
      <c r="I351" s="73">
        <f t="shared" si="45"/>
        <v>700</v>
      </c>
      <c r="J351" s="74"/>
    </row>
    <row r="352" spans="1:10" ht="16.5" customHeight="1">
      <c r="A352" s="70"/>
      <c r="B352" s="69" t="s">
        <v>378</v>
      </c>
      <c r="C352" s="203">
        <v>1</v>
      </c>
      <c r="D352" s="71" t="s">
        <v>78</v>
      </c>
      <c r="E352" s="227">
        <v>8000</v>
      </c>
      <c r="F352" s="80">
        <f t="shared" si="43"/>
        <v>8000</v>
      </c>
      <c r="G352" s="254">
        <v>2000</v>
      </c>
      <c r="H352" s="290">
        <f t="shared" si="44"/>
        <v>2000</v>
      </c>
      <c r="I352" s="73">
        <f t="shared" si="45"/>
        <v>10000</v>
      </c>
      <c r="J352" s="74"/>
    </row>
    <row r="353" spans="1:10" ht="16.5" customHeight="1">
      <c r="A353" s="70"/>
      <c r="B353" s="69"/>
      <c r="C353" s="211"/>
      <c r="D353" s="71"/>
      <c r="E353" s="227"/>
      <c r="F353" s="80"/>
      <c r="G353" s="260"/>
      <c r="H353" s="290"/>
      <c r="I353" s="72"/>
      <c r="J353" s="74"/>
    </row>
    <row r="354" spans="1:10" ht="16.5" customHeight="1">
      <c r="A354" s="82"/>
      <c r="B354" s="142" t="s">
        <v>93</v>
      </c>
      <c r="C354" s="197"/>
      <c r="D354" s="86"/>
      <c r="E354" s="231"/>
      <c r="F354" s="143">
        <f>SUM(F346:F353)</f>
        <v>37212</v>
      </c>
      <c r="G354" s="257"/>
      <c r="H354" s="143">
        <f>SUM(H346:H353)</f>
        <v>6100</v>
      </c>
      <c r="I354" s="143">
        <f>F354+H354</f>
        <v>43312</v>
      </c>
      <c r="J354" s="74"/>
    </row>
    <row r="355" spans="1:10" ht="16.5" customHeight="1">
      <c r="A355" s="82"/>
      <c r="B355" s="142"/>
      <c r="C355" s="197"/>
      <c r="D355" s="86"/>
      <c r="E355" s="231"/>
      <c r="F355" s="143"/>
      <c r="G355" s="257"/>
      <c r="H355" s="295"/>
      <c r="I355" s="143"/>
      <c r="J355" s="74"/>
    </row>
    <row r="356" spans="1:10" ht="16.5" customHeight="1">
      <c r="A356" s="82"/>
      <c r="B356" s="142"/>
      <c r="C356" s="197"/>
      <c r="D356" s="86"/>
      <c r="E356" s="231"/>
      <c r="F356" s="143"/>
      <c r="G356" s="257"/>
      <c r="H356" s="295"/>
      <c r="I356" s="143"/>
      <c r="J356" s="74"/>
    </row>
    <row r="357" spans="1:10" ht="16.5" customHeight="1">
      <c r="A357" s="82"/>
      <c r="B357" s="142"/>
      <c r="C357" s="197"/>
      <c r="D357" s="86"/>
      <c r="E357" s="231"/>
      <c r="F357" s="143"/>
      <c r="G357" s="257"/>
      <c r="H357" s="295"/>
      <c r="I357" s="143"/>
      <c r="J357" s="74"/>
    </row>
    <row r="358" spans="1:10" ht="16.5" customHeight="1">
      <c r="A358" s="82"/>
      <c r="B358" s="142"/>
      <c r="C358" s="197"/>
      <c r="D358" s="86"/>
      <c r="E358" s="231"/>
      <c r="F358" s="143"/>
      <c r="G358" s="257"/>
      <c r="H358" s="295"/>
      <c r="I358" s="143"/>
      <c r="J358" s="74"/>
    </row>
    <row r="359" spans="1:10" ht="16.5" customHeight="1">
      <c r="A359" s="82"/>
      <c r="B359" s="142"/>
      <c r="C359" s="197"/>
      <c r="D359" s="86"/>
      <c r="E359" s="231"/>
      <c r="F359" s="143"/>
      <c r="G359" s="257"/>
      <c r="H359" s="295"/>
      <c r="I359" s="143"/>
      <c r="J359" s="74"/>
    </row>
    <row r="360" spans="1:10" ht="16.5" customHeight="1">
      <c r="A360" s="82"/>
      <c r="B360" s="142"/>
      <c r="C360" s="197"/>
      <c r="D360" s="86"/>
      <c r="E360" s="231"/>
      <c r="F360" s="143"/>
      <c r="G360" s="257"/>
      <c r="H360" s="295"/>
      <c r="I360" s="143"/>
      <c r="J360" s="74"/>
    </row>
    <row r="361" spans="1:10" ht="16.5" customHeight="1">
      <c r="A361" s="82"/>
      <c r="B361" s="142"/>
      <c r="C361" s="197"/>
      <c r="D361" s="86"/>
      <c r="E361" s="231"/>
      <c r="F361" s="143"/>
      <c r="G361" s="257"/>
      <c r="H361" s="295"/>
      <c r="I361" s="143"/>
      <c r="J361" s="74"/>
    </row>
    <row r="362" spans="1:10" ht="16.5" customHeight="1">
      <c r="A362" s="82"/>
      <c r="B362" s="142"/>
      <c r="C362" s="197"/>
      <c r="D362" s="86"/>
      <c r="E362" s="231"/>
      <c r="F362" s="143"/>
      <c r="G362" s="257"/>
      <c r="H362" s="295"/>
      <c r="I362" s="143"/>
      <c r="J362" s="74"/>
    </row>
    <row r="363" spans="1:10" ht="16.5" customHeight="1">
      <c r="A363" s="82"/>
      <c r="B363" s="142"/>
      <c r="C363" s="197"/>
      <c r="D363" s="86"/>
      <c r="E363" s="231"/>
      <c r="F363" s="143"/>
      <c r="G363" s="257"/>
      <c r="H363" s="295"/>
      <c r="I363" s="143"/>
      <c r="J363" s="74"/>
    </row>
    <row r="364" spans="1:10" ht="16.5" customHeight="1">
      <c r="A364" s="82"/>
      <c r="B364" s="142"/>
      <c r="C364" s="197"/>
      <c r="D364" s="86"/>
      <c r="E364" s="231"/>
      <c r="F364" s="143"/>
      <c r="G364" s="257"/>
      <c r="H364" s="295"/>
      <c r="I364" s="143"/>
      <c r="J364" s="74"/>
    </row>
    <row r="365" spans="1:10" ht="16.5" customHeight="1">
      <c r="A365" s="82"/>
      <c r="B365" s="142"/>
      <c r="C365" s="197"/>
      <c r="D365" s="86"/>
      <c r="E365" s="231"/>
      <c r="F365" s="143"/>
      <c r="G365" s="257"/>
      <c r="H365" s="295"/>
      <c r="I365" s="143"/>
      <c r="J365" s="74"/>
    </row>
    <row r="366" spans="1:10" ht="16.5" customHeight="1">
      <c r="A366" s="82"/>
      <c r="B366" s="142"/>
      <c r="C366" s="197"/>
      <c r="D366" s="86"/>
      <c r="E366" s="231"/>
      <c r="F366" s="143"/>
      <c r="G366" s="257"/>
      <c r="H366" s="295"/>
      <c r="I366" s="143"/>
      <c r="J366" s="74"/>
    </row>
    <row r="367" spans="1:10" ht="16.5" customHeight="1">
      <c r="A367" s="82"/>
      <c r="B367" s="142"/>
      <c r="C367" s="197"/>
      <c r="D367" s="86"/>
      <c r="E367" s="231"/>
      <c r="F367" s="143"/>
      <c r="G367" s="257"/>
      <c r="H367" s="295"/>
      <c r="I367" s="143"/>
      <c r="J367" s="74"/>
    </row>
    <row r="368" spans="1:10" ht="16.5" customHeight="1">
      <c r="A368" s="82"/>
      <c r="B368" s="142"/>
      <c r="C368" s="197"/>
      <c r="D368" s="86"/>
      <c r="E368" s="231"/>
      <c r="F368" s="143"/>
      <c r="G368" s="257"/>
      <c r="H368" s="295"/>
      <c r="I368" s="143"/>
      <c r="J368" s="74"/>
    </row>
    <row r="369" spans="1:10" ht="16.5" customHeight="1">
      <c r="A369" s="82"/>
      <c r="B369" s="142"/>
      <c r="C369" s="197"/>
      <c r="D369" s="86"/>
      <c r="E369" s="231"/>
      <c r="F369" s="143"/>
      <c r="G369" s="257"/>
      <c r="H369" s="295"/>
      <c r="I369" s="143"/>
      <c r="J369" s="74"/>
    </row>
    <row r="370" spans="1:10" ht="16.5" customHeight="1" thickBot="1">
      <c r="A370" s="185"/>
      <c r="B370" s="186"/>
      <c r="C370" s="217"/>
      <c r="D370" s="187"/>
      <c r="E370" s="241"/>
      <c r="F370" s="188"/>
      <c r="G370" s="266"/>
      <c r="H370" s="292"/>
      <c r="I370" s="188"/>
      <c r="J370" s="171"/>
    </row>
    <row r="371" spans="1:10" ht="16.5" customHeight="1" thickTop="1">
      <c r="A371" s="134">
        <v>4</v>
      </c>
      <c r="B371" s="135" t="s">
        <v>502</v>
      </c>
      <c r="C371" s="205"/>
      <c r="D371" s="136"/>
      <c r="E371" s="233"/>
      <c r="F371" s="149"/>
      <c r="G371" s="256"/>
      <c r="H371" s="288"/>
      <c r="I371" s="138"/>
      <c r="J371" s="139"/>
    </row>
    <row r="372" spans="1:10" ht="16.5" customHeight="1">
      <c r="A372" s="140" t="s">
        <v>103</v>
      </c>
      <c r="B372" s="141" t="s">
        <v>80</v>
      </c>
      <c r="C372" s="203"/>
      <c r="D372" s="71"/>
      <c r="E372" s="226"/>
      <c r="F372" s="80"/>
      <c r="G372" s="254"/>
      <c r="H372" s="294"/>
      <c r="I372" s="73"/>
      <c r="J372" s="74"/>
    </row>
    <row r="373" spans="1:10" ht="16.5" customHeight="1">
      <c r="A373" s="70"/>
      <c r="B373" s="157" t="s">
        <v>229</v>
      </c>
      <c r="C373" s="203">
        <v>0</v>
      </c>
      <c r="D373" s="71" t="s">
        <v>8</v>
      </c>
      <c r="E373" s="226">
        <v>0</v>
      </c>
      <c r="F373" s="72">
        <f aca="true" t="shared" si="46" ref="F373:F385">ROUND(C373*E373,2)</f>
        <v>0</v>
      </c>
      <c r="G373" s="254">
        <v>25</v>
      </c>
      <c r="H373" s="290">
        <f aca="true" t="shared" si="47" ref="H373:H385">ROUND(C373*G373,2)</f>
        <v>0</v>
      </c>
      <c r="I373" s="73">
        <f aca="true" t="shared" si="48" ref="I373:I385">F373+H373</f>
        <v>0</v>
      </c>
      <c r="J373" s="74" t="s">
        <v>77</v>
      </c>
    </row>
    <row r="374" spans="1:10" ht="16.5" customHeight="1">
      <c r="A374" s="70"/>
      <c r="B374" s="157" t="s">
        <v>361</v>
      </c>
      <c r="C374" s="203">
        <v>0</v>
      </c>
      <c r="D374" s="71" t="s">
        <v>68</v>
      </c>
      <c r="E374" s="226">
        <v>0</v>
      </c>
      <c r="F374" s="72">
        <f t="shared" si="46"/>
        <v>0</v>
      </c>
      <c r="G374" s="254">
        <v>25</v>
      </c>
      <c r="H374" s="290">
        <f t="shared" si="47"/>
        <v>0</v>
      </c>
      <c r="I374" s="73">
        <f t="shared" si="48"/>
        <v>0</v>
      </c>
      <c r="J374" s="74" t="s">
        <v>76</v>
      </c>
    </row>
    <row r="375" spans="1:10" ht="16.5" customHeight="1">
      <c r="A375" s="70"/>
      <c r="B375" s="157" t="s">
        <v>230</v>
      </c>
      <c r="C375" s="203">
        <v>0</v>
      </c>
      <c r="D375" s="71" t="s">
        <v>79</v>
      </c>
      <c r="E375" s="226">
        <v>0</v>
      </c>
      <c r="F375" s="72">
        <f t="shared" si="46"/>
        <v>0</v>
      </c>
      <c r="G375" s="254">
        <v>10</v>
      </c>
      <c r="H375" s="290">
        <f t="shared" si="47"/>
        <v>0</v>
      </c>
      <c r="I375" s="73">
        <f t="shared" si="48"/>
        <v>0</v>
      </c>
      <c r="J375" s="74" t="s">
        <v>77</v>
      </c>
    </row>
    <row r="376" spans="1:10" ht="16.5" customHeight="1">
      <c r="A376" s="77"/>
      <c r="B376" s="157" t="s">
        <v>231</v>
      </c>
      <c r="C376" s="203">
        <v>0</v>
      </c>
      <c r="D376" s="71" t="s">
        <v>8</v>
      </c>
      <c r="E376" s="226">
        <v>0</v>
      </c>
      <c r="F376" s="72">
        <f t="shared" si="46"/>
        <v>0</v>
      </c>
      <c r="G376" s="254">
        <v>10</v>
      </c>
      <c r="H376" s="290">
        <f t="shared" si="47"/>
        <v>0</v>
      </c>
      <c r="I376" s="73">
        <f t="shared" si="48"/>
        <v>0</v>
      </c>
      <c r="J376" s="74" t="s">
        <v>77</v>
      </c>
    </row>
    <row r="377" spans="1:10" ht="16.5" customHeight="1">
      <c r="A377" s="78"/>
      <c r="B377" s="157" t="s">
        <v>232</v>
      </c>
      <c r="C377" s="203">
        <v>0</v>
      </c>
      <c r="D377" s="71" t="s">
        <v>8</v>
      </c>
      <c r="E377" s="226">
        <v>0</v>
      </c>
      <c r="F377" s="72">
        <f t="shared" si="46"/>
        <v>0</v>
      </c>
      <c r="G377" s="254">
        <v>50</v>
      </c>
      <c r="H377" s="290">
        <f t="shared" si="47"/>
        <v>0</v>
      </c>
      <c r="I377" s="73">
        <f t="shared" si="48"/>
        <v>0</v>
      </c>
      <c r="J377" s="74" t="s">
        <v>77</v>
      </c>
    </row>
    <row r="378" spans="1:10" ht="16.5" customHeight="1">
      <c r="A378" s="78"/>
      <c r="B378" s="157" t="s">
        <v>233</v>
      </c>
      <c r="C378" s="203">
        <v>0</v>
      </c>
      <c r="D378" s="71" t="s">
        <v>8</v>
      </c>
      <c r="E378" s="226">
        <v>0</v>
      </c>
      <c r="F378" s="72">
        <f t="shared" si="46"/>
        <v>0</v>
      </c>
      <c r="G378" s="254">
        <v>100</v>
      </c>
      <c r="H378" s="290">
        <f t="shared" si="47"/>
        <v>0</v>
      </c>
      <c r="I378" s="73">
        <f t="shared" si="48"/>
        <v>0</v>
      </c>
      <c r="J378" s="74" t="s">
        <v>77</v>
      </c>
    </row>
    <row r="379" spans="1:10" ht="16.5" customHeight="1">
      <c r="A379" s="79"/>
      <c r="B379" s="157" t="s">
        <v>234</v>
      </c>
      <c r="C379" s="203">
        <v>0</v>
      </c>
      <c r="D379" s="71" t="s">
        <v>78</v>
      </c>
      <c r="E379" s="226">
        <v>0</v>
      </c>
      <c r="F379" s="72">
        <f t="shared" si="46"/>
        <v>0</v>
      </c>
      <c r="G379" s="254">
        <v>200</v>
      </c>
      <c r="H379" s="290">
        <f t="shared" si="47"/>
        <v>0</v>
      </c>
      <c r="I379" s="73">
        <f t="shared" si="48"/>
        <v>0</v>
      </c>
      <c r="J379" s="74" t="s">
        <v>77</v>
      </c>
    </row>
    <row r="380" spans="1:10" ht="16.5" customHeight="1">
      <c r="A380" s="70"/>
      <c r="B380" s="157" t="s">
        <v>235</v>
      </c>
      <c r="C380" s="203">
        <v>0</v>
      </c>
      <c r="D380" s="71" t="s">
        <v>68</v>
      </c>
      <c r="E380" s="226">
        <v>0</v>
      </c>
      <c r="F380" s="72">
        <f t="shared" si="46"/>
        <v>0</v>
      </c>
      <c r="G380" s="254">
        <v>35</v>
      </c>
      <c r="H380" s="290">
        <f t="shared" si="47"/>
        <v>0</v>
      </c>
      <c r="I380" s="73">
        <f t="shared" si="48"/>
        <v>0</v>
      </c>
      <c r="J380" s="74" t="s">
        <v>76</v>
      </c>
    </row>
    <row r="381" spans="1:10" ht="16.5" customHeight="1">
      <c r="A381" s="70"/>
      <c r="B381" s="157" t="s">
        <v>236</v>
      </c>
      <c r="C381" s="203">
        <v>0</v>
      </c>
      <c r="D381" s="71" t="s">
        <v>68</v>
      </c>
      <c r="E381" s="226">
        <v>0</v>
      </c>
      <c r="F381" s="72">
        <f t="shared" si="46"/>
        <v>0</v>
      </c>
      <c r="G381" s="254">
        <v>40</v>
      </c>
      <c r="H381" s="290">
        <f t="shared" si="47"/>
        <v>0</v>
      </c>
      <c r="I381" s="73">
        <f t="shared" si="48"/>
        <v>0</v>
      </c>
      <c r="J381" s="74" t="s">
        <v>76</v>
      </c>
    </row>
    <row r="382" spans="1:10" ht="16.5" customHeight="1">
      <c r="A382" s="70"/>
      <c r="B382" s="157" t="s">
        <v>237</v>
      </c>
      <c r="C382" s="203">
        <v>0</v>
      </c>
      <c r="D382" s="71" t="s">
        <v>78</v>
      </c>
      <c r="E382" s="226">
        <v>0</v>
      </c>
      <c r="F382" s="72">
        <f t="shared" si="46"/>
        <v>0</v>
      </c>
      <c r="G382" s="254">
        <v>400</v>
      </c>
      <c r="H382" s="290">
        <f t="shared" si="47"/>
        <v>0</v>
      </c>
      <c r="I382" s="73">
        <f t="shared" si="48"/>
        <v>0</v>
      </c>
      <c r="J382" s="74" t="s">
        <v>76</v>
      </c>
    </row>
    <row r="383" spans="1:10" ht="16.5" customHeight="1">
      <c r="A383" s="70"/>
      <c r="B383" s="157" t="s">
        <v>238</v>
      </c>
      <c r="C383" s="203">
        <v>0</v>
      </c>
      <c r="D383" s="71" t="s">
        <v>78</v>
      </c>
      <c r="E383" s="226">
        <v>70</v>
      </c>
      <c r="F383" s="72">
        <f t="shared" si="46"/>
        <v>0</v>
      </c>
      <c r="G383" s="254">
        <v>20</v>
      </c>
      <c r="H383" s="290">
        <f t="shared" si="47"/>
        <v>0</v>
      </c>
      <c r="I383" s="73">
        <f t="shared" si="48"/>
        <v>0</v>
      </c>
      <c r="J383" s="74"/>
    </row>
    <row r="384" spans="1:10" ht="16.5" customHeight="1">
      <c r="A384" s="70"/>
      <c r="B384" s="154" t="s">
        <v>239</v>
      </c>
      <c r="C384" s="203">
        <v>0</v>
      </c>
      <c r="D384" s="71" t="s">
        <v>78</v>
      </c>
      <c r="E384" s="234">
        <v>15000</v>
      </c>
      <c r="F384" s="72">
        <f t="shared" si="46"/>
        <v>0</v>
      </c>
      <c r="G384" s="254">
        <v>2630</v>
      </c>
      <c r="H384" s="290">
        <f t="shared" si="47"/>
        <v>0</v>
      </c>
      <c r="I384" s="73">
        <f t="shared" si="48"/>
        <v>0</v>
      </c>
      <c r="J384" s="81"/>
    </row>
    <row r="385" spans="1:10" ht="16.5" customHeight="1">
      <c r="A385" s="70"/>
      <c r="B385" s="83" t="s">
        <v>512</v>
      </c>
      <c r="C385" s="203">
        <v>0</v>
      </c>
      <c r="D385" s="71" t="s">
        <v>78</v>
      </c>
      <c r="E385" s="231">
        <v>400</v>
      </c>
      <c r="F385" s="72">
        <f t="shared" si="46"/>
        <v>0</v>
      </c>
      <c r="G385" s="254">
        <v>180</v>
      </c>
      <c r="H385" s="290">
        <f t="shared" si="47"/>
        <v>0</v>
      </c>
      <c r="I385" s="73">
        <f t="shared" si="48"/>
        <v>0</v>
      </c>
      <c r="J385" s="81"/>
    </row>
    <row r="386" spans="1:10" ht="16.5" customHeight="1">
      <c r="A386" s="82"/>
      <c r="B386" s="69" t="s">
        <v>240</v>
      </c>
      <c r="C386" s="203">
        <v>0</v>
      </c>
      <c r="D386" s="71" t="s">
        <v>78</v>
      </c>
      <c r="E386" s="226">
        <v>0</v>
      </c>
      <c r="F386" s="80">
        <f aca="true" t="shared" si="49" ref="F386:F393">ROUND(C386*E386,2)</f>
        <v>0</v>
      </c>
      <c r="G386" s="237">
        <v>200</v>
      </c>
      <c r="H386" s="290">
        <f aca="true" t="shared" si="50" ref="H386:H393">ROUND(C386*G386,2)</f>
        <v>0</v>
      </c>
      <c r="I386" s="73">
        <f aca="true" t="shared" si="51" ref="I386:I393">F386+H386</f>
        <v>0</v>
      </c>
      <c r="J386" s="74" t="s">
        <v>77</v>
      </c>
    </row>
    <row r="387" spans="1:10" ht="16.5" customHeight="1">
      <c r="A387" s="82"/>
      <c r="B387" s="69" t="s">
        <v>241</v>
      </c>
      <c r="C387" s="203">
        <v>0</v>
      </c>
      <c r="D387" s="71" t="s">
        <v>78</v>
      </c>
      <c r="E387" s="231">
        <v>4000</v>
      </c>
      <c r="F387" s="80">
        <f t="shared" si="49"/>
        <v>0</v>
      </c>
      <c r="G387" s="258">
        <v>1000</v>
      </c>
      <c r="H387" s="290">
        <f t="shared" si="50"/>
        <v>0</v>
      </c>
      <c r="I387" s="73">
        <f t="shared" si="51"/>
        <v>0</v>
      </c>
      <c r="J387" s="74"/>
    </row>
    <row r="388" spans="1:10" ht="16.5" customHeight="1">
      <c r="A388" s="82"/>
      <c r="B388" s="69" t="s">
        <v>242</v>
      </c>
      <c r="C388" s="203">
        <v>0</v>
      </c>
      <c r="D388" s="71" t="s">
        <v>92</v>
      </c>
      <c r="E388" s="231">
        <v>60</v>
      </c>
      <c r="F388" s="80">
        <f t="shared" si="49"/>
        <v>0</v>
      </c>
      <c r="G388" s="258">
        <v>40</v>
      </c>
      <c r="H388" s="290">
        <f t="shared" si="50"/>
        <v>0</v>
      </c>
      <c r="I388" s="73">
        <f t="shared" si="51"/>
        <v>0</v>
      </c>
      <c r="J388" s="74"/>
    </row>
    <row r="389" spans="1:10" ht="16.5" customHeight="1">
      <c r="A389" s="82"/>
      <c r="B389" s="69" t="s">
        <v>243</v>
      </c>
      <c r="C389" s="203">
        <v>0</v>
      </c>
      <c r="D389" s="71" t="s">
        <v>68</v>
      </c>
      <c r="E389" s="231">
        <v>200</v>
      </c>
      <c r="F389" s="80">
        <f t="shared" si="49"/>
        <v>0</v>
      </c>
      <c r="G389" s="254">
        <v>85</v>
      </c>
      <c r="H389" s="290">
        <f t="shared" si="50"/>
        <v>0</v>
      </c>
      <c r="I389" s="73">
        <f t="shared" si="51"/>
        <v>0</v>
      </c>
      <c r="J389" s="74"/>
    </row>
    <row r="390" spans="1:10" ht="16.5" customHeight="1">
      <c r="A390" s="78"/>
      <c r="B390" s="154" t="s">
        <v>244</v>
      </c>
      <c r="C390" s="203">
        <v>0</v>
      </c>
      <c r="D390" s="71" t="s">
        <v>68</v>
      </c>
      <c r="E390" s="231">
        <v>55</v>
      </c>
      <c r="F390" s="80">
        <f t="shared" si="49"/>
        <v>0</v>
      </c>
      <c r="G390" s="254">
        <v>80</v>
      </c>
      <c r="H390" s="290">
        <f t="shared" si="50"/>
        <v>0</v>
      </c>
      <c r="I390" s="73">
        <f t="shared" si="51"/>
        <v>0</v>
      </c>
      <c r="J390" s="74"/>
    </row>
    <row r="391" spans="1:10" ht="16.5" customHeight="1">
      <c r="A391" s="78"/>
      <c r="B391" s="83" t="s">
        <v>245</v>
      </c>
      <c r="C391" s="203">
        <v>0</v>
      </c>
      <c r="D391" s="71" t="s">
        <v>89</v>
      </c>
      <c r="E391" s="226">
        <v>0</v>
      </c>
      <c r="F391" s="80">
        <f t="shared" si="49"/>
        <v>0</v>
      </c>
      <c r="G391" s="237">
        <v>250</v>
      </c>
      <c r="H391" s="290">
        <f t="shared" si="50"/>
        <v>0</v>
      </c>
      <c r="I391" s="73">
        <f t="shared" si="51"/>
        <v>0</v>
      </c>
      <c r="J391" s="155"/>
    </row>
    <row r="392" spans="1:10" ht="16.5" customHeight="1">
      <c r="A392" s="78"/>
      <c r="B392" s="156" t="s">
        <v>246</v>
      </c>
      <c r="C392" s="203">
        <v>0</v>
      </c>
      <c r="D392" s="147" t="s">
        <v>89</v>
      </c>
      <c r="E392" s="228">
        <v>0</v>
      </c>
      <c r="F392" s="80">
        <f t="shared" si="49"/>
        <v>0</v>
      </c>
      <c r="G392" s="254">
        <v>150</v>
      </c>
      <c r="H392" s="290">
        <f t="shared" si="50"/>
        <v>0</v>
      </c>
      <c r="I392" s="73">
        <f t="shared" si="51"/>
        <v>0</v>
      </c>
      <c r="J392" s="155"/>
    </row>
    <row r="393" spans="1:10" ht="16.5" customHeight="1">
      <c r="A393" s="78"/>
      <c r="B393" s="157" t="s">
        <v>247</v>
      </c>
      <c r="C393" s="203">
        <v>0</v>
      </c>
      <c r="D393" s="71" t="s">
        <v>78</v>
      </c>
      <c r="E393" s="228">
        <v>0</v>
      </c>
      <c r="F393" s="80">
        <f t="shared" si="49"/>
        <v>0</v>
      </c>
      <c r="G393" s="254">
        <v>400</v>
      </c>
      <c r="H393" s="290">
        <f t="shared" si="50"/>
        <v>0</v>
      </c>
      <c r="I393" s="73">
        <f t="shared" si="51"/>
        <v>0</v>
      </c>
      <c r="J393" s="74" t="s">
        <v>76</v>
      </c>
    </row>
    <row r="394" spans="1:10" ht="16.5" customHeight="1">
      <c r="A394" s="84"/>
      <c r="B394" s="157"/>
      <c r="C394" s="203"/>
      <c r="D394" s="71"/>
      <c r="E394" s="228"/>
      <c r="F394" s="80"/>
      <c r="G394" s="254"/>
      <c r="H394" s="291"/>
      <c r="I394" s="73"/>
      <c r="J394" s="87"/>
    </row>
    <row r="395" spans="1:10" ht="16.5" customHeight="1">
      <c r="A395" s="158"/>
      <c r="B395" s="142" t="s">
        <v>81</v>
      </c>
      <c r="C395" s="203"/>
      <c r="D395" s="71"/>
      <c r="E395" s="231"/>
      <c r="F395" s="143">
        <f>SUM(F373:F394)</f>
        <v>0</v>
      </c>
      <c r="G395" s="259"/>
      <c r="H395" s="143">
        <f>SUM(H373:H394)</f>
        <v>0</v>
      </c>
      <c r="I395" s="143">
        <f>F395+H395</f>
        <v>0</v>
      </c>
      <c r="J395" s="81"/>
    </row>
    <row r="396" spans="1:10" ht="16.5" customHeight="1" thickBot="1">
      <c r="A396" s="190"/>
      <c r="B396" s="186"/>
      <c r="C396" s="214"/>
      <c r="D396" s="174"/>
      <c r="E396" s="241"/>
      <c r="F396" s="188"/>
      <c r="G396" s="268"/>
      <c r="H396" s="188"/>
      <c r="I396" s="188"/>
      <c r="J396" s="177"/>
    </row>
    <row r="397" spans="1:10" ht="16.5" customHeight="1" thickTop="1">
      <c r="A397" s="269" t="s">
        <v>104</v>
      </c>
      <c r="B397" s="270" t="s">
        <v>136</v>
      </c>
      <c r="C397" s="215"/>
      <c r="D397" s="178"/>
      <c r="E397" s="226"/>
      <c r="F397" s="149"/>
      <c r="G397" s="260"/>
      <c r="H397" s="293"/>
      <c r="I397" s="138"/>
      <c r="J397" s="139"/>
    </row>
    <row r="398" spans="1:10" ht="16.5" customHeight="1">
      <c r="A398" s="77"/>
      <c r="B398" s="350" t="s">
        <v>507</v>
      </c>
      <c r="C398" s="203">
        <v>0</v>
      </c>
      <c r="D398" s="71" t="s">
        <v>68</v>
      </c>
      <c r="E398" s="231">
        <v>240</v>
      </c>
      <c r="F398" s="80">
        <f aca="true" t="shared" si="52" ref="F398:F417">ROUND(C398*E398,2)</f>
        <v>0</v>
      </c>
      <c r="G398" s="254">
        <v>100</v>
      </c>
      <c r="H398" s="290">
        <f aca="true" t="shared" si="53" ref="H398:H417">ROUND(C398*G398,2)</f>
        <v>0</v>
      </c>
      <c r="I398" s="73">
        <f aca="true" t="shared" si="54" ref="I398:I417">F398+H398</f>
        <v>0</v>
      </c>
      <c r="J398" s="81"/>
    </row>
    <row r="399" spans="1:10" ht="16.5" customHeight="1">
      <c r="A399" s="82"/>
      <c r="B399" s="83" t="s">
        <v>359</v>
      </c>
      <c r="C399" s="203">
        <v>0</v>
      </c>
      <c r="D399" s="71" t="s">
        <v>8</v>
      </c>
      <c r="E399" s="231">
        <v>200</v>
      </c>
      <c r="F399" s="80">
        <f t="shared" si="52"/>
        <v>0</v>
      </c>
      <c r="G399" s="260">
        <v>40</v>
      </c>
      <c r="H399" s="290">
        <f t="shared" si="53"/>
        <v>0</v>
      </c>
      <c r="I399" s="73">
        <f t="shared" si="54"/>
        <v>0</v>
      </c>
      <c r="J399" s="81"/>
    </row>
    <row r="400" spans="1:10" ht="16.5" customHeight="1">
      <c r="A400" s="78"/>
      <c r="B400" s="154" t="s">
        <v>430</v>
      </c>
      <c r="C400" s="203">
        <v>0</v>
      </c>
      <c r="D400" s="71" t="s">
        <v>68</v>
      </c>
      <c r="E400" s="231">
        <v>35</v>
      </c>
      <c r="F400" s="80">
        <f t="shared" si="52"/>
        <v>0</v>
      </c>
      <c r="G400" s="254">
        <v>15</v>
      </c>
      <c r="H400" s="290">
        <f t="shared" si="53"/>
        <v>0</v>
      </c>
      <c r="I400" s="73">
        <f t="shared" si="54"/>
        <v>0</v>
      </c>
      <c r="J400" s="81"/>
    </row>
    <row r="401" spans="1:10" ht="16.5" customHeight="1">
      <c r="A401" s="79"/>
      <c r="B401" s="154" t="s">
        <v>431</v>
      </c>
      <c r="C401" s="203">
        <v>0</v>
      </c>
      <c r="D401" s="71" t="s">
        <v>68</v>
      </c>
      <c r="E401" s="230">
        <v>345</v>
      </c>
      <c r="F401" s="80">
        <f t="shared" si="52"/>
        <v>0</v>
      </c>
      <c r="G401" s="254">
        <v>80</v>
      </c>
      <c r="H401" s="290">
        <f t="shared" si="53"/>
        <v>0</v>
      </c>
      <c r="I401" s="73">
        <f t="shared" si="54"/>
        <v>0</v>
      </c>
      <c r="J401" s="81"/>
    </row>
    <row r="402" spans="1:10" ht="16.5" customHeight="1">
      <c r="A402" s="79"/>
      <c r="B402" s="154" t="s">
        <v>432</v>
      </c>
      <c r="C402" s="203">
        <v>0</v>
      </c>
      <c r="D402" s="71" t="s">
        <v>68</v>
      </c>
      <c r="E402" s="230">
        <v>400</v>
      </c>
      <c r="F402" s="80">
        <f t="shared" si="52"/>
        <v>0</v>
      </c>
      <c r="G402" s="254">
        <v>155</v>
      </c>
      <c r="H402" s="290">
        <f t="shared" si="53"/>
        <v>0</v>
      </c>
      <c r="I402" s="73">
        <f t="shared" si="54"/>
        <v>0</v>
      </c>
      <c r="J402" s="81"/>
    </row>
    <row r="403" spans="1:10" ht="16.5" customHeight="1">
      <c r="A403" s="70"/>
      <c r="B403" s="154" t="s">
        <v>433</v>
      </c>
      <c r="C403" s="203">
        <v>0</v>
      </c>
      <c r="D403" s="71" t="s">
        <v>8</v>
      </c>
      <c r="E403" s="230">
        <v>10000</v>
      </c>
      <c r="F403" s="80">
        <f t="shared" si="52"/>
        <v>0</v>
      </c>
      <c r="G403" s="254">
        <v>500</v>
      </c>
      <c r="H403" s="290">
        <f t="shared" si="53"/>
        <v>0</v>
      </c>
      <c r="I403" s="73">
        <f t="shared" si="54"/>
        <v>0</v>
      </c>
      <c r="J403" s="81"/>
    </row>
    <row r="404" spans="1:10" ht="16.5" customHeight="1">
      <c r="A404" s="70"/>
      <c r="B404" s="154" t="s">
        <v>434</v>
      </c>
      <c r="C404" s="203">
        <v>0</v>
      </c>
      <c r="D404" s="71" t="s">
        <v>68</v>
      </c>
      <c r="E404" s="230">
        <v>870</v>
      </c>
      <c r="F404" s="80">
        <f t="shared" si="52"/>
        <v>0</v>
      </c>
      <c r="G404" s="254">
        <v>174</v>
      </c>
      <c r="H404" s="290">
        <f t="shared" si="53"/>
        <v>0</v>
      </c>
      <c r="I404" s="73">
        <f t="shared" si="54"/>
        <v>0</v>
      </c>
      <c r="J404" s="81"/>
    </row>
    <row r="405" spans="1:10" ht="16.5" customHeight="1">
      <c r="A405" s="70"/>
      <c r="B405" s="154" t="s">
        <v>435</v>
      </c>
      <c r="C405" s="203">
        <v>0</v>
      </c>
      <c r="D405" s="71" t="s">
        <v>68</v>
      </c>
      <c r="E405" s="230">
        <v>870</v>
      </c>
      <c r="F405" s="80">
        <f t="shared" si="52"/>
        <v>0</v>
      </c>
      <c r="G405" s="254">
        <v>174</v>
      </c>
      <c r="H405" s="290">
        <f t="shared" si="53"/>
        <v>0</v>
      </c>
      <c r="I405" s="73">
        <f t="shared" si="54"/>
        <v>0</v>
      </c>
      <c r="J405" s="81"/>
    </row>
    <row r="406" spans="1:10" ht="16.5" customHeight="1">
      <c r="A406" s="70"/>
      <c r="B406" s="154" t="s">
        <v>436</v>
      </c>
      <c r="C406" s="203">
        <v>0</v>
      </c>
      <c r="D406" s="71" t="s">
        <v>68</v>
      </c>
      <c r="E406" s="226">
        <v>50</v>
      </c>
      <c r="F406" s="80">
        <f t="shared" si="52"/>
        <v>0</v>
      </c>
      <c r="G406" s="254">
        <v>30</v>
      </c>
      <c r="H406" s="290">
        <f t="shared" si="53"/>
        <v>0</v>
      </c>
      <c r="I406" s="73">
        <f t="shared" si="54"/>
        <v>0</v>
      </c>
      <c r="J406" s="81"/>
    </row>
    <row r="407" spans="1:10" ht="16.5" customHeight="1">
      <c r="A407" s="70"/>
      <c r="B407" s="154" t="s">
        <v>437</v>
      </c>
      <c r="C407" s="203">
        <v>0</v>
      </c>
      <c r="D407" s="71" t="s">
        <v>68</v>
      </c>
      <c r="E407" s="226">
        <v>0</v>
      </c>
      <c r="F407" s="80">
        <f t="shared" si="52"/>
        <v>0</v>
      </c>
      <c r="G407" s="257">
        <v>0</v>
      </c>
      <c r="H407" s="290">
        <f t="shared" si="53"/>
        <v>0</v>
      </c>
      <c r="I407" s="73">
        <f t="shared" si="54"/>
        <v>0</v>
      </c>
      <c r="J407" s="81"/>
    </row>
    <row r="408" spans="1:10" ht="16.5" customHeight="1">
      <c r="A408" s="70"/>
      <c r="B408" s="154" t="s">
        <v>438</v>
      </c>
      <c r="C408" s="203">
        <v>0</v>
      </c>
      <c r="D408" s="71" t="s">
        <v>68</v>
      </c>
      <c r="E408" s="231">
        <v>385</v>
      </c>
      <c r="F408" s="80">
        <f t="shared" si="52"/>
        <v>0</v>
      </c>
      <c r="G408" s="258">
        <v>220</v>
      </c>
      <c r="H408" s="290">
        <f t="shared" si="53"/>
        <v>0</v>
      </c>
      <c r="I408" s="73">
        <f t="shared" si="54"/>
        <v>0</v>
      </c>
      <c r="J408" s="81"/>
    </row>
    <row r="409" spans="1:10" ht="16.5" customHeight="1">
      <c r="A409" s="82"/>
      <c r="B409" s="154" t="s">
        <v>439</v>
      </c>
      <c r="C409" s="203">
        <v>0</v>
      </c>
      <c r="D409" s="71" t="s">
        <v>68</v>
      </c>
      <c r="E409" s="231">
        <v>83</v>
      </c>
      <c r="F409" s="80">
        <f t="shared" si="52"/>
        <v>0</v>
      </c>
      <c r="G409" s="258">
        <v>80</v>
      </c>
      <c r="H409" s="290">
        <f t="shared" si="53"/>
        <v>0</v>
      </c>
      <c r="I409" s="73">
        <f t="shared" si="54"/>
        <v>0</v>
      </c>
      <c r="J409" s="81"/>
    </row>
    <row r="410" spans="1:10" ht="16.5" customHeight="1">
      <c r="A410" s="82"/>
      <c r="B410" s="154" t="s">
        <v>248</v>
      </c>
      <c r="C410" s="203">
        <v>0</v>
      </c>
      <c r="D410" s="71" t="s">
        <v>8</v>
      </c>
      <c r="E410" s="231">
        <v>2310</v>
      </c>
      <c r="F410" s="80">
        <f t="shared" si="52"/>
        <v>0</v>
      </c>
      <c r="G410" s="258">
        <v>400</v>
      </c>
      <c r="H410" s="290">
        <f t="shared" si="53"/>
        <v>0</v>
      </c>
      <c r="I410" s="73">
        <f t="shared" si="54"/>
        <v>0</v>
      </c>
      <c r="J410" s="81"/>
    </row>
    <row r="411" spans="1:10" ht="16.5" customHeight="1">
      <c r="A411" s="82"/>
      <c r="B411" s="154" t="s">
        <v>249</v>
      </c>
      <c r="C411" s="203">
        <v>0</v>
      </c>
      <c r="D411" s="71" t="s">
        <v>8</v>
      </c>
      <c r="E411" s="231">
        <v>5000</v>
      </c>
      <c r="F411" s="80">
        <f t="shared" si="52"/>
        <v>0</v>
      </c>
      <c r="G411" s="257">
        <v>500</v>
      </c>
      <c r="H411" s="290">
        <f t="shared" si="53"/>
        <v>0</v>
      </c>
      <c r="I411" s="73">
        <f t="shared" si="54"/>
        <v>0</v>
      </c>
      <c r="J411" s="81"/>
    </row>
    <row r="412" spans="1:10" ht="16.5" customHeight="1">
      <c r="A412" s="158"/>
      <c r="B412" s="154" t="s">
        <v>250</v>
      </c>
      <c r="C412" s="203">
        <v>0</v>
      </c>
      <c r="D412" s="71" t="s">
        <v>8</v>
      </c>
      <c r="E412" s="231">
        <v>10000</v>
      </c>
      <c r="F412" s="80">
        <f t="shared" si="52"/>
        <v>0</v>
      </c>
      <c r="G412" s="257">
        <v>2300</v>
      </c>
      <c r="H412" s="290">
        <f t="shared" si="53"/>
        <v>0</v>
      </c>
      <c r="I412" s="73">
        <f t="shared" si="54"/>
        <v>0</v>
      </c>
      <c r="J412" s="81"/>
    </row>
    <row r="413" spans="1:10" ht="16.5" customHeight="1">
      <c r="A413" s="158"/>
      <c r="B413" s="154" t="s">
        <v>251</v>
      </c>
      <c r="C413" s="203">
        <v>0</v>
      </c>
      <c r="D413" s="71" t="s">
        <v>68</v>
      </c>
      <c r="E413" s="231">
        <v>2500</v>
      </c>
      <c r="F413" s="80">
        <f t="shared" si="52"/>
        <v>0</v>
      </c>
      <c r="G413" s="258">
        <v>300</v>
      </c>
      <c r="H413" s="290">
        <f t="shared" si="53"/>
        <v>0</v>
      </c>
      <c r="I413" s="73">
        <f t="shared" si="54"/>
        <v>0</v>
      </c>
      <c r="J413" s="81"/>
    </row>
    <row r="414" spans="1:10" ht="16.5" customHeight="1">
      <c r="A414" s="158"/>
      <c r="B414" s="154" t="s">
        <v>252</v>
      </c>
      <c r="C414" s="203">
        <v>0</v>
      </c>
      <c r="D414" s="71" t="s">
        <v>68</v>
      </c>
      <c r="E414" s="231">
        <v>120</v>
      </c>
      <c r="F414" s="80">
        <f t="shared" si="52"/>
        <v>0</v>
      </c>
      <c r="G414" s="253">
        <v>15</v>
      </c>
      <c r="H414" s="290">
        <f t="shared" si="53"/>
        <v>0</v>
      </c>
      <c r="I414" s="73">
        <f t="shared" si="54"/>
        <v>0</v>
      </c>
      <c r="J414" s="81"/>
    </row>
    <row r="415" spans="1:10" ht="16.5" customHeight="1">
      <c r="A415" s="158"/>
      <c r="B415" s="154" t="s">
        <v>253</v>
      </c>
      <c r="C415" s="203">
        <v>0</v>
      </c>
      <c r="D415" s="86" t="s">
        <v>138</v>
      </c>
      <c r="E415" s="231">
        <v>23.82</v>
      </c>
      <c r="F415" s="80">
        <f t="shared" si="52"/>
        <v>0</v>
      </c>
      <c r="G415" s="260">
        <v>0</v>
      </c>
      <c r="H415" s="290">
        <f t="shared" si="53"/>
        <v>0</v>
      </c>
      <c r="I415" s="73">
        <f t="shared" si="54"/>
        <v>0</v>
      </c>
      <c r="J415" s="81"/>
    </row>
    <row r="416" spans="1:10" ht="16.5" customHeight="1">
      <c r="A416" s="158"/>
      <c r="B416" s="353" t="s">
        <v>254</v>
      </c>
      <c r="C416" s="203">
        <v>0</v>
      </c>
      <c r="D416" s="71" t="s">
        <v>8</v>
      </c>
      <c r="E416" s="231">
        <v>700</v>
      </c>
      <c r="F416" s="80">
        <f t="shared" si="52"/>
        <v>0</v>
      </c>
      <c r="G416" s="260">
        <v>100</v>
      </c>
      <c r="H416" s="290">
        <f t="shared" si="53"/>
        <v>0</v>
      </c>
      <c r="I416" s="73">
        <f t="shared" si="54"/>
        <v>0</v>
      </c>
      <c r="J416" s="81"/>
    </row>
    <row r="417" spans="1:10" ht="16.5" customHeight="1">
      <c r="A417" s="158"/>
      <c r="B417" s="354" t="s">
        <v>513</v>
      </c>
      <c r="C417" s="203">
        <v>0</v>
      </c>
      <c r="D417" s="159" t="s">
        <v>79</v>
      </c>
      <c r="E417" s="236">
        <v>400</v>
      </c>
      <c r="F417" s="80">
        <f t="shared" si="52"/>
        <v>0</v>
      </c>
      <c r="G417" s="254">
        <v>50</v>
      </c>
      <c r="H417" s="290">
        <f t="shared" si="53"/>
        <v>0</v>
      </c>
      <c r="I417" s="73">
        <f t="shared" si="54"/>
        <v>0</v>
      </c>
      <c r="J417" s="81"/>
    </row>
    <row r="418" spans="1:10" ht="16.5" customHeight="1">
      <c r="A418" s="158"/>
      <c r="B418" s="329" t="s">
        <v>479</v>
      </c>
      <c r="C418" s="207">
        <v>0</v>
      </c>
      <c r="D418" s="159" t="s">
        <v>8</v>
      </c>
      <c r="E418" s="236">
        <v>250</v>
      </c>
      <c r="F418" s="80">
        <f>ROUND(C418*E418,2)</f>
        <v>0</v>
      </c>
      <c r="G418" s="254">
        <v>50</v>
      </c>
      <c r="H418" s="290">
        <f>ROUND(C418*G418,2)</f>
        <v>0</v>
      </c>
      <c r="I418" s="73">
        <f>F418+H418</f>
        <v>0</v>
      </c>
      <c r="J418" s="81"/>
    </row>
    <row r="419" spans="1:10" ht="16.5" customHeight="1">
      <c r="A419" s="158"/>
      <c r="B419" s="329"/>
      <c r="C419" s="207"/>
      <c r="D419" s="159"/>
      <c r="E419" s="236"/>
      <c r="F419" s="80"/>
      <c r="G419" s="254"/>
      <c r="H419" s="290"/>
      <c r="I419" s="72"/>
      <c r="J419" s="81"/>
    </row>
    <row r="420" spans="1:10" ht="16.5" customHeight="1">
      <c r="A420" s="158"/>
      <c r="B420" s="142" t="s">
        <v>139</v>
      </c>
      <c r="C420" s="203"/>
      <c r="D420" s="71"/>
      <c r="E420" s="231"/>
      <c r="F420" s="143">
        <f>SUM(F398:F419)</f>
        <v>0</v>
      </c>
      <c r="G420" s="259"/>
      <c r="H420" s="143">
        <f>SUM(H398:H419)</f>
        <v>0</v>
      </c>
      <c r="I420" s="143">
        <f>F420+H420</f>
        <v>0</v>
      </c>
      <c r="J420" s="81"/>
    </row>
    <row r="421" spans="1:10" ht="16.5" customHeight="1">
      <c r="A421" s="366"/>
      <c r="B421" s="359"/>
      <c r="C421" s="355"/>
      <c r="D421" s="356"/>
      <c r="E421" s="361"/>
      <c r="F421" s="362"/>
      <c r="G421" s="363"/>
      <c r="H421" s="362"/>
      <c r="I421" s="362"/>
      <c r="J421" s="365"/>
    </row>
    <row r="422" spans="1:10" ht="16.5" customHeight="1" thickBot="1">
      <c r="A422" s="190"/>
      <c r="B422" s="191"/>
      <c r="C422" s="218"/>
      <c r="D422" s="168"/>
      <c r="E422" s="242"/>
      <c r="F422" s="192"/>
      <c r="G422" s="264"/>
      <c r="H422" s="298"/>
      <c r="I422" s="170"/>
      <c r="J422" s="177"/>
    </row>
    <row r="423" spans="1:10" ht="16.5" customHeight="1" thickTop="1">
      <c r="A423" s="148" t="s">
        <v>105</v>
      </c>
      <c r="B423" s="135" t="s">
        <v>83</v>
      </c>
      <c r="C423" s="205"/>
      <c r="D423" s="136"/>
      <c r="E423" s="233"/>
      <c r="F423" s="149"/>
      <c r="G423" s="256"/>
      <c r="H423" s="288"/>
      <c r="I423" s="138"/>
      <c r="J423" s="139"/>
    </row>
    <row r="424" spans="1:10" ht="16.5" customHeight="1">
      <c r="A424" s="70"/>
      <c r="B424" s="69" t="s">
        <v>255</v>
      </c>
      <c r="C424" s="203">
        <v>0</v>
      </c>
      <c r="D424" s="71" t="s">
        <v>8</v>
      </c>
      <c r="E424" s="226">
        <v>4580</v>
      </c>
      <c r="F424" s="80">
        <f aca="true" t="shared" si="55" ref="F424:F437">ROUND(C424*E424,2)</f>
        <v>0</v>
      </c>
      <c r="G424" s="254">
        <v>298</v>
      </c>
      <c r="H424" s="290">
        <f aca="true" t="shared" si="56" ref="H424:H437">ROUND(C424*G424,2)</f>
        <v>0</v>
      </c>
      <c r="I424" s="73">
        <f aca="true" t="shared" si="57" ref="I424:I437">F424+H424</f>
        <v>0</v>
      </c>
      <c r="J424" s="81"/>
    </row>
    <row r="425" spans="1:10" ht="16.5" customHeight="1">
      <c r="A425" s="70"/>
      <c r="B425" s="69" t="s">
        <v>256</v>
      </c>
      <c r="C425" s="203">
        <v>0</v>
      </c>
      <c r="D425" s="71" t="s">
        <v>8</v>
      </c>
      <c r="E425" s="226">
        <v>650</v>
      </c>
      <c r="F425" s="80">
        <f t="shared" si="55"/>
        <v>0</v>
      </c>
      <c r="G425" s="253">
        <v>70</v>
      </c>
      <c r="H425" s="290">
        <f t="shared" si="56"/>
        <v>0</v>
      </c>
      <c r="I425" s="73">
        <f t="shared" si="57"/>
        <v>0</v>
      </c>
      <c r="J425" s="81"/>
    </row>
    <row r="426" spans="1:10" ht="16.5" customHeight="1">
      <c r="A426" s="70"/>
      <c r="B426" s="83" t="s">
        <v>257</v>
      </c>
      <c r="C426" s="203">
        <v>0</v>
      </c>
      <c r="D426" s="71" t="s">
        <v>8</v>
      </c>
      <c r="E426" s="231">
        <v>100</v>
      </c>
      <c r="F426" s="80">
        <f t="shared" si="55"/>
        <v>0</v>
      </c>
      <c r="G426" s="254">
        <v>15</v>
      </c>
      <c r="H426" s="290">
        <f t="shared" si="56"/>
        <v>0</v>
      </c>
      <c r="I426" s="73">
        <f t="shared" si="57"/>
        <v>0</v>
      </c>
      <c r="J426" s="81"/>
    </row>
    <row r="427" spans="1:10" ht="16.5" customHeight="1">
      <c r="A427" s="70"/>
      <c r="B427" s="83" t="s">
        <v>258</v>
      </c>
      <c r="C427" s="203">
        <v>0</v>
      </c>
      <c r="D427" s="71" t="s">
        <v>8</v>
      </c>
      <c r="E427" s="231">
        <v>2600</v>
      </c>
      <c r="F427" s="80">
        <f t="shared" si="55"/>
        <v>0</v>
      </c>
      <c r="G427" s="257">
        <v>290</v>
      </c>
      <c r="H427" s="290">
        <f t="shared" si="56"/>
        <v>0</v>
      </c>
      <c r="I427" s="73">
        <f t="shared" si="57"/>
        <v>0</v>
      </c>
      <c r="J427" s="81"/>
    </row>
    <row r="428" spans="1:10" ht="16.5" customHeight="1">
      <c r="A428" s="70"/>
      <c r="B428" s="150" t="s">
        <v>259</v>
      </c>
      <c r="C428" s="203">
        <v>0</v>
      </c>
      <c r="D428" s="71" t="s">
        <v>8</v>
      </c>
      <c r="E428" s="234">
        <v>1350</v>
      </c>
      <c r="F428" s="80">
        <f t="shared" si="55"/>
        <v>0</v>
      </c>
      <c r="G428" s="254">
        <v>85</v>
      </c>
      <c r="H428" s="290">
        <f t="shared" si="56"/>
        <v>0</v>
      </c>
      <c r="I428" s="73">
        <f t="shared" si="57"/>
        <v>0</v>
      </c>
      <c r="J428" s="81"/>
    </row>
    <row r="429" spans="1:10" ht="16.5" customHeight="1">
      <c r="A429" s="70"/>
      <c r="B429" s="144" t="s">
        <v>260</v>
      </c>
      <c r="C429" s="203">
        <v>0</v>
      </c>
      <c r="D429" s="71" t="s">
        <v>8</v>
      </c>
      <c r="E429" s="234">
        <v>550</v>
      </c>
      <c r="F429" s="80">
        <f t="shared" si="55"/>
        <v>0</v>
      </c>
      <c r="G429" s="254">
        <v>15</v>
      </c>
      <c r="H429" s="290">
        <f t="shared" si="56"/>
        <v>0</v>
      </c>
      <c r="I429" s="73">
        <f t="shared" si="57"/>
        <v>0</v>
      </c>
      <c r="J429" s="81"/>
    </row>
    <row r="430" spans="1:10" ht="16.5" customHeight="1">
      <c r="A430" s="70"/>
      <c r="B430" s="150" t="s">
        <v>261</v>
      </c>
      <c r="C430" s="203">
        <v>0</v>
      </c>
      <c r="D430" s="71" t="s">
        <v>8</v>
      </c>
      <c r="E430" s="234">
        <v>670</v>
      </c>
      <c r="F430" s="80">
        <f t="shared" si="55"/>
        <v>0</v>
      </c>
      <c r="G430" s="257">
        <v>0</v>
      </c>
      <c r="H430" s="290">
        <f t="shared" si="56"/>
        <v>0</v>
      </c>
      <c r="I430" s="73">
        <f t="shared" si="57"/>
        <v>0</v>
      </c>
      <c r="J430" s="81"/>
    </row>
    <row r="431" spans="1:10" ht="16.5" customHeight="1">
      <c r="A431" s="77"/>
      <c r="B431" s="150" t="s">
        <v>262</v>
      </c>
      <c r="C431" s="203">
        <v>0</v>
      </c>
      <c r="D431" s="71" t="s">
        <v>8</v>
      </c>
      <c r="E431" s="231">
        <v>4600</v>
      </c>
      <c r="F431" s="80">
        <f t="shared" si="55"/>
        <v>0</v>
      </c>
      <c r="G431" s="257">
        <v>330</v>
      </c>
      <c r="H431" s="290">
        <f t="shared" si="56"/>
        <v>0</v>
      </c>
      <c r="I431" s="73">
        <f t="shared" si="57"/>
        <v>0</v>
      </c>
      <c r="J431" s="81"/>
    </row>
    <row r="432" spans="1:10" ht="16.5" customHeight="1">
      <c r="A432" s="78"/>
      <c r="B432" s="150" t="s">
        <v>263</v>
      </c>
      <c r="C432" s="203">
        <v>0</v>
      </c>
      <c r="D432" s="71" t="s">
        <v>8</v>
      </c>
      <c r="E432" s="231">
        <v>920</v>
      </c>
      <c r="F432" s="80">
        <f t="shared" si="55"/>
        <v>0</v>
      </c>
      <c r="G432" s="253">
        <v>100</v>
      </c>
      <c r="H432" s="290">
        <f t="shared" si="56"/>
        <v>0</v>
      </c>
      <c r="I432" s="73">
        <f t="shared" si="57"/>
        <v>0</v>
      </c>
      <c r="J432" s="81"/>
    </row>
    <row r="433" spans="1:10" ht="16.5" customHeight="1">
      <c r="A433" s="79"/>
      <c r="B433" s="150" t="s">
        <v>264</v>
      </c>
      <c r="C433" s="203">
        <v>0</v>
      </c>
      <c r="D433" s="71" t="s">
        <v>8</v>
      </c>
      <c r="E433" s="231">
        <v>3800</v>
      </c>
      <c r="F433" s="80">
        <f t="shared" si="55"/>
        <v>0</v>
      </c>
      <c r="G433" s="253">
        <v>0</v>
      </c>
      <c r="H433" s="290">
        <f t="shared" si="56"/>
        <v>0</v>
      </c>
      <c r="I433" s="73">
        <f t="shared" si="57"/>
        <v>0</v>
      </c>
      <c r="J433" s="81"/>
    </row>
    <row r="434" spans="1:10" ht="16.5" customHeight="1">
      <c r="A434" s="70"/>
      <c r="B434" s="144" t="s">
        <v>265</v>
      </c>
      <c r="C434" s="203">
        <v>0</v>
      </c>
      <c r="D434" s="71" t="s">
        <v>8</v>
      </c>
      <c r="E434" s="230">
        <v>200</v>
      </c>
      <c r="F434" s="80">
        <f t="shared" si="55"/>
        <v>0</v>
      </c>
      <c r="G434" s="257">
        <v>20</v>
      </c>
      <c r="H434" s="290">
        <f t="shared" si="56"/>
        <v>0</v>
      </c>
      <c r="I434" s="73">
        <f t="shared" si="57"/>
        <v>0</v>
      </c>
      <c r="J434" s="81"/>
    </row>
    <row r="435" spans="1:10" ht="16.5" customHeight="1">
      <c r="A435" s="70"/>
      <c r="B435" s="150" t="s">
        <v>266</v>
      </c>
      <c r="C435" s="203">
        <v>0</v>
      </c>
      <c r="D435" s="71" t="s">
        <v>8</v>
      </c>
      <c r="E435" s="230">
        <v>600</v>
      </c>
      <c r="F435" s="80">
        <f t="shared" si="55"/>
        <v>0</v>
      </c>
      <c r="G435" s="257">
        <v>20</v>
      </c>
      <c r="H435" s="290">
        <f t="shared" si="56"/>
        <v>0</v>
      </c>
      <c r="I435" s="73">
        <f t="shared" si="57"/>
        <v>0</v>
      </c>
      <c r="J435" s="81"/>
    </row>
    <row r="436" spans="1:10" ht="16.5" customHeight="1">
      <c r="A436" s="70"/>
      <c r="B436" s="150" t="s">
        <v>267</v>
      </c>
      <c r="C436" s="203">
        <v>0</v>
      </c>
      <c r="D436" s="71" t="s">
        <v>85</v>
      </c>
      <c r="E436" s="231">
        <v>150</v>
      </c>
      <c r="F436" s="80">
        <f t="shared" si="55"/>
        <v>0</v>
      </c>
      <c r="G436" s="257">
        <v>29</v>
      </c>
      <c r="H436" s="290">
        <f t="shared" si="56"/>
        <v>0</v>
      </c>
      <c r="I436" s="73">
        <f t="shared" si="57"/>
        <v>0</v>
      </c>
      <c r="J436" s="81"/>
    </row>
    <row r="437" spans="1:10" ht="16.5" customHeight="1">
      <c r="A437" s="158"/>
      <c r="B437" s="150" t="s">
        <v>268</v>
      </c>
      <c r="C437" s="203">
        <v>0</v>
      </c>
      <c r="D437" s="71" t="s">
        <v>85</v>
      </c>
      <c r="E437" s="226">
        <v>35</v>
      </c>
      <c r="F437" s="80">
        <f t="shared" si="55"/>
        <v>0</v>
      </c>
      <c r="G437" s="254">
        <v>0</v>
      </c>
      <c r="H437" s="290">
        <f t="shared" si="56"/>
        <v>0</v>
      </c>
      <c r="I437" s="73">
        <f t="shared" si="57"/>
        <v>0</v>
      </c>
      <c r="J437" s="81"/>
    </row>
    <row r="438" spans="1:10" ht="16.5" customHeight="1">
      <c r="A438" s="158"/>
      <c r="B438" s="142"/>
      <c r="C438" s="203"/>
      <c r="D438" s="71"/>
      <c r="E438" s="226"/>
      <c r="F438" s="143"/>
      <c r="G438" s="260"/>
      <c r="H438" s="295"/>
      <c r="I438" s="143"/>
      <c r="J438" s="81"/>
    </row>
    <row r="439" spans="1:10" ht="16.5" customHeight="1">
      <c r="A439" s="158"/>
      <c r="B439" s="142" t="s">
        <v>84</v>
      </c>
      <c r="C439" s="203"/>
      <c r="D439" s="71"/>
      <c r="E439" s="226"/>
      <c r="F439" s="143">
        <f>SUM(F424:F438)</f>
        <v>0</v>
      </c>
      <c r="G439" s="260"/>
      <c r="H439" s="143">
        <f>SUM(H424:H438)</f>
        <v>0</v>
      </c>
      <c r="I439" s="143">
        <f>F439+H439</f>
        <v>0</v>
      </c>
      <c r="J439" s="81"/>
    </row>
    <row r="440" spans="1:10" ht="16.5" customHeight="1">
      <c r="A440" s="158"/>
      <c r="B440" s="142"/>
      <c r="C440" s="197"/>
      <c r="D440" s="86"/>
      <c r="E440" s="231"/>
      <c r="F440" s="143"/>
      <c r="G440" s="257"/>
      <c r="H440" s="295"/>
      <c r="I440" s="143"/>
      <c r="J440" s="81"/>
    </row>
    <row r="441" spans="1:10" ht="16.5" customHeight="1">
      <c r="A441" s="148" t="s">
        <v>106</v>
      </c>
      <c r="B441" s="135" t="s">
        <v>87</v>
      </c>
      <c r="C441" s="205"/>
      <c r="D441" s="136"/>
      <c r="E441" s="233"/>
      <c r="F441" s="149"/>
      <c r="G441" s="256"/>
      <c r="H441" s="288"/>
      <c r="I441" s="138"/>
      <c r="J441" s="160"/>
    </row>
    <row r="442" spans="1:10" ht="16.5" customHeight="1">
      <c r="A442" s="70"/>
      <c r="B442" s="69" t="s">
        <v>497</v>
      </c>
      <c r="C442" s="203">
        <v>0</v>
      </c>
      <c r="D442" s="71" t="s">
        <v>78</v>
      </c>
      <c r="E442" s="228">
        <v>5000</v>
      </c>
      <c r="F442" s="80">
        <f>ROUND(C442*E442,2)</f>
        <v>0</v>
      </c>
      <c r="G442" s="254">
        <v>1000</v>
      </c>
      <c r="H442" s="290">
        <f>ROUND(C442*G442,2)</f>
        <v>0</v>
      </c>
      <c r="I442" s="73">
        <f>F442+H442</f>
        <v>0</v>
      </c>
      <c r="J442" s="160"/>
    </row>
    <row r="443" spans="1:10" ht="16.5" customHeight="1">
      <c r="A443" s="70"/>
      <c r="B443" s="69"/>
      <c r="C443" s="333"/>
      <c r="D443" s="71"/>
      <c r="E443" s="231"/>
      <c r="F443" s="76"/>
      <c r="G443" s="254"/>
      <c r="H443" s="289"/>
      <c r="I443" s="73"/>
      <c r="J443" s="74"/>
    </row>
    <row r="444" spans="1:10" ht="16.5" customHeight="1">
      <c r="A444" s="70"/>
      <c r="B444" s="142" t="s">
        <v>88</v>
      </c>
      <c r="C444" s="333"/>
      <c r="D444" s="86"/>
      <c r="E444" s="231"/>
      <c r="F444" s="334">
        <f>SUM(F442:F443)</f>
        <v>0</v>
      </c>
      <c r="G444" s="261"/>
      <c r="H444" s="335">
        <f>SUM(H442:H443)</f>
        <v>0</v>
      </c>
      <c r="I444" s="334">
        <f>F444+H444</f>
        <v>0</v>
      </c>
      <c r="J444" s="74"/>
    </row>
    <row r="445" spans="1:10" ht="16.5" customHeight="1">
      <c r="A445" s="70"/>
      <c r="B445" s="69"/>
      <c r="C445" s="203"/>
      <c r="D445" s="71"/>
      <c r="E445" s="234"/>
      <c r="F445" s="76"/>
      <c r="G445" s="254"/>
      <c r="H445" s="294"/>
      <c r="I445" s="73"/>
      <c r="J445" s="74"/>
    </row>
    <row r="446" spans="1:10" ht="16.5" customHeight="1">
      <c r="A446" s="70"/>
      <c r="B446" s="69"/>
      <c r="C446" s="203"/>
      <c r="D446" s="71"/>
      <c r="E446" s="234"/>
      <c r="F446" s="76"/>
      <c r="G446" s="254"/>
      <c r="H446" s="294"/>
      <c r="I446" s="73"/>
      <c r="J446" s="74"/>
    </row>
    <row r="447" spans="1:10" ht="16.5" customHeight="1">
      <c r="A447" s="70"/>
      <c r="B447" s="69"/>
      <c r="C447" s="203"/>
      <c r="D447" s="71"/>
      <c r="E447" s="234"/>
      <c r="F447" s="76"/>
      <c r="G447" s="254"/>
      <c r="H447" s="294"/>
      <c r="I447" s="73"/>
      <c r="J447" s="74"/>
    </row>
    <row r="448" spans="1:10" ht="16.5" customHeight="1" thickBot="1">
      <c r="A448" s="128"/>
      <c r="B448" s="173"/>
      <c r="C448" s="214"/>
      <c r="D448" s="174"/>
      <c r="E448" s="239"/>
      <c r="F448" s="367"/>
      <c r="G448" s="264"/>
      <c r="H448" s="296"/>
      <c r="I448" s="176"/>
      <c r="J448" s="171"/>
    </row>
    <row r="449" spans="1:10" ht="16.5" customHeight="1" thickTop="1">
      <c r="A449" s="269" t="s">
        <v>107</v>
      </c>
      <c r="B449" s="272" t="s">
        <v>91</v>
      </c>
      <c r="C449" s="215"/>
      <c r="D449" s="178"/>
      <c r="E449" s="226"/>
      <c r="F449" s="149"/>
      <c r="G449" s="260"/>
      <c r="H449" s="293"/>
      <c r="I449" s="138"/>
      <c r="J449" s="160"/>
    </row>
    <row r="450" spans="1:10" ht="16.5" customHeight="1">
      <c r="A450" s="140"/>
      <c r="B450" s="69" t="s">
        <v>528</v>
      </c>
      <c r="C450" s="203">
        <v>0</v>
      </c>
      <c r="D450" s="71" t="s">
        <v>8</v>
      </c>
      <c r="E450" s="226">
        <v>440</v>
      </c>
      <c r="F450" s="80">
        <f aca="true" t="shared" si="58" ref="F450:F456">ROUND(C450*E450,2)</f>
        <v>0</v>
      </c>
      <c r="G450" s="254">
        <v>100</v>
      </c>
      <c r="H450" s="290">
        <f aca="true" t="shared" si="59" ref="H450:H456">ROUND(C450*G450,2)</f>
        <v>0</v>
      </c>
      <c r="I450" s="73">
        <f aca="true" t="shared" si="60" ref="I450:I456">F450+H450</f>
        <v>0</v>
      </c>
      <c r="J450" s="81"/>
    </row>
    <row r="451" spans="1:10" ht="16.5" customHeight="1">
      <c r="A451" s="70"/>
      <c r="B451" s="69" t="s">
        <v>465</v>
      </c>
      <c r="C451" s="203">
        <v>0</v>
      </c>
      <c r="D451" s="71" t="s">
        <v>8</v>
      </c>
      <c r="E451" s="226">
        <v>640</v>
      </c>
      <c r="F451" s="80">
        <f t="shared" si="58"/>
        <v>0</v>
      </c>
      <c r="G451" s="254">
        <v>70</v>
      </c>
      <c r="H451" s="290">
        <f t="shared" si="59"/>
        <v>0</v>
      </c>
      <c r="I451" s="73">
        <f t="shared" si="60"/>
        <v>0</v>
      </c>
      <c r="J451" s="81"/>
    </row>
    <row r="452" spans="1:10" ht="16.5" customHeight="1">
      <c r="A452" s="70"/>
      <c r="B452" s="69" t="s">
        <v>464</v>
      </c>
      <c r="C452" s="203">
        <v>0</v>
      </c>
      <c r="D452" s="71" t="s">
        <v>8</v>
      </c>
      <c r="E452" s="226">
        <v>900</v>
      </c>
      <c r="F452" s="80">
        <f t="shared" si="58"/>
        <v>0</v>
      </c>
      <c r="G452" s="254">
        <v>70</v>
      </c>
      <c r="H452" s="290">
        <f t="shared" si="59"/>
        <v>0</v>
      </c>
      <c r="I452" s="73">
        <f t="shared" si="60"/>
        <v>0</v>
      </c>
      <c r="J452" s="81"/>
    </row>
    <row r="453" spans="1:10" ht="16.5" customHeight="1">
      <c r="A453" s="134"/>
      <c r="B453" s="69" t="s">
        <v>379</v>
      </c>
      <c r="C453" s="203">
        <v>0</v>
      </c>
      <c r="D453" s="71" t="s">
        <v>367</v>
      </c>
      <c r="E453" s="231">
        <v>96</v>
      </c>
      <c r="F453" s="80">
        <f t="shared" si="58"/>
        <v>0</v>
      </c>
      <c r="G453" s="254">
        <v>70</v>
      </c>
      <c r="H453" s="290">
        <f t="shared" si="59"/>
        <v>0</v>
      </c>
      <c r="I453" s="73">
        <f t="shared" si="60"/>
        <v>0</v>
      </c>
      <c r="J453" s="81"/>
    </row>
    <row r="454" spans="1:10" ht="16.5" customHeight="1">
      <c r="A454" s="70"/>
      <c r="B454" s="69" t="s">
        <v>380</v>
      </c>
      <c r="C454" s="203">
        <v>0</v>
      </c>
      <c r="D454" s="71" t="s">
        <v>8</v>
      </c>
      <c r="E454" s="234">
        <v>1300</v>
      </c>
      <c r="F454" s="80">
        <f t="shared" si="58"/>
        <v>0</v>
      </c>
      <c r="G454" s="254">
        <v>170</v>
      </c>
      <c r="H454" s="290">
        <f t="shared" si="59"/>
        <v>0</v>
      </c>
      <c r="I454" s="73">
        <f t="shared" si="60"/>
        <v>0</v>
      </c>
      <c r="J454" s="81"/>
    </row>
    <row r="455" spans="1:10" ht="16.5" customHeight="1">
      <c r="A455" s="70"/>
      <c r="B455" s="69" t="s">
        <v>381</v>
      </c>
      <c r="C455" s="203">
        <v>0</v>
      </c>
      <c r="D455" s="71" t="s">
        <v>8</v>
      </c>
      <c r="E455" s="234">
        <v>250</v>
      </c>
      <c r="F455" s="80">
        <f t="shared" si="58"/>
        <v>0</v>
      </c>
      <c r="G455" s="254">
        <v>100</v>
      </c>
      <c r="H455" s="290">
        <f t="shared" si="59"/>
        <v>0</v>
      </c>
      <c r="I455" s="73">
        <f t="shared" si="60"/>
        <v>0</v>
      </c>
      <c r="J455" s="74"/>
    </row>
    <row r="456" spans="1:10" ht="16.5" customHeight="1">
      <c r="A456" s="70"/>
      <c r="B456" s="69" t="s">
        <v>382</v>
      </c>
      <c r="C456" s="203">
        <v>0</v>
      </c>
      <c r="D456" s="71" t="s">
        <v>78</v>
      </c>
      <c r="E456" s="227">
        <v>8000</v>
      </c>
      <c r="F456" s="80">
        <f t="shared" si="58"/>
        <v>0</v>
      </c>
      <c r="G456" s="254">
        <v>1000</v>
      </c>
      <c r="H456" s="290">
        <f t="shared" si="59"/>
        <v>0</v>
      </c>
      <c r="I456" s="73">
        <f t="shared" si="60"/>
        <v>0</v>
      </c>
      <c r="J456" s="74"/>
    </row>
    <row r="457" spans="1:10" ht="16.5" customHeight="1">
      <c r="A457" s="70"/>
      <c r="B457" s="69"/>
      <c r="C457" s="211"/>
      <c r="D457" s="71"/>
      <c r="E457" s="227"/>
      <c r="F457" s="80"/>
      <c r="G457" s="260"/>
      <c r="H457" s="290"/>
      <c r="I457" s="72"/>
      <c r="J457" s="74"/>
    </row>
    <row r="458" spans="1:10" ht="16.5" customHeight="1">
      <c r="A458" s="82"/>
      <c r="B458" s="142" t="s">
        <v>93</v>
      </c>
      <c r="C458" s="197"/>
      <c r="D458" s="86"/>
      <c r="E458" s="231"/>
      <c r="F458" s="143">
        <f>SUM(F450:F457)</f>
        <v>0</v>
      </c>
      <c r="G458" s="257"/>
      <c r="H458" s="143">
        <f>SUM(H450:H457)</f>
        <v>0</v>
      </c>
      <c r="I458" s="143">
        <f>F458+H458</f>
        <v>0</v>
      </c>
      <c r="J458" s="74"/>
    </row>
    <row r="459" spans="1:10" ht="16.5" customHeight="1">
      <c r="A459" s="341"/>
      <c r="B459" s="342"/>
      <c r="C459" s="343"/>
      <c r="D459" s="344"/>
      <c r="E459" s="233"/>
      <c r="F459" s="345"/>
      <c r="G459" s="257"/>
      <c r="H459" s="346"/>
      <c r="I459" s="345"/>
      <c r="J459" s="160"/>
    </row>
    <row r="460" spans="1:10" ht="16.5" customHeight="1">
      <c r="A460" s="341"/>
      <c r="B460" s="342"/>
      <c r="C460" s="343"/>
      <c r="D460" s="344"/>
      <c r="E460" s="233"/>
      <c r="F460" s="345"/>
      <c r="G460" s="257"/>
      <c r="H460" s="346"/>
      <c r="I460" s="345"/>
      <c r="J460" s="160"/>
    </row>
    <row r="461" spans="1:10" ht="16.5" customHeight="1">
      <c r="A461" s="341"/>
      <c r="B461" s="342"/>
      <c r="C461" s="343"/>
      <c r="D461" s="344"/>
      <c r="E461" s="233"/>
      <c r="F461" s="345"/>
      <c r="G461" s="257"/>
      <c r="H461" s="346"/>
      <c r="I461" s="345"/>
      <c r="J461" s="160"/>
    </row>
    <row r="462" spans="1:10" ht="16.5" customHeight="1">
      <c r="A462" s="341"/>
      <c r="B462" s="342"/>
      <c r="C462" s="343"/>
      <c r="D462" s="344"/>
      <c r="E462" s="233"/>
      <c r="F462" s="345"/>
      <c r="G462" s="257"/>
      <c r="H462" s="346"/>
      <c r="I462" s="345"/>
      <c r="J462" s="160"/>
    </row>
    <row r="463" spans="1:10" ht="16.5" customHeight="1">
      <c r="A463" s="341"/>
      <c r="B463" s="342"/>
      <c r="C463" s="343"/>
      <c r="D463" s="344"/>
      <c r="E463" s="233"/>
      <c r="F463" s="345"/>
      <c r="G463" s="257"/>
      <c r="H463" s="346"/>
      <c r="I463" s="345"/>
      <c r="J463" s="160"/>
    </row>
    <row r="464" spans="1:10" ht="16.5" customHeight="1">
      <c r="A464" s="341"/>
      <c r="B464" s="342"/>
      <c r="C464" s="343"/>
      <c r="D464" s="344"/>
      <c r="E464" s="233"/>
      <c r="F464" s="345"/>
      <c r="G464" s="257"/>
      <c r="H464" s="346"/>
      <c r="I464" s="345"/>
      <c r="J464" s="160"/>
    </row>
    <row r="465" spans="1:10" ht="16.5" customHeight="1">
      <c r="A465" s="341"/>
      <c r="B465" s="342"/>
      <c r="C465" s="343"/>
      <c r="D465" s="344"/>
      <c r="E465" s="233"/>
      <c r="F465" s="345"/>
      <c r="G465" s="257"/>
      <c r="H465" s="346"/>
      <c r="I465" s="345"/>
      <c r="J465" s="160"/>
    </row>
    <row r="466" spans="1:10" ht="16.5" customHeight="1">
      <c r="A466" s="341"/>
      <c r="B466" s="342"/>
      <c r="C466" s="343"/>
      <c r="D466" s="344"/>
      <c r="E466" s="233"/>
      <c r="F466" s="345"/>
      <c r="G466" s="257"/>
      <c r="H466" s="346"/>
      <c r="I466" s="345"/>
      <c r="J466" s="160"/>
    </row>
    <row r="467" spans="1:10" ht="16.5" customHeight="1">
      <c r="A467" s="341"/>
      <c r="B467" s="342"/>
      <c r="C467" s="343"/>
      <c r="D467" s="344"/>
      <c r="E467" s="233"/>
      <c r="F467" s="345"/>
      <c r="G467" s="257"/>
      <c r="H467" s="346"/>
      <c r="I467" s="345"/>
      <c r="J467" s="160"/>
    </row>
    <row r="468" spans="1:10" ht="16.5" customHeight="1">
      <c r="A468" s="341"/>
      <c r="B468" s="342"/>
      <c r="C468" s="343"/>
      <c r="D468" s="344"/>
      <c r="E468" s="233"/>
      <c r="F468" s="345"/>
      <c r="G468" s="257"/>
      <c r="H468" s="346"/>
      <c r="I468" s="345"/>
      <c r="J468" s="160"/>
    </row>
    <row r="469" spans="1:10" ht="16.5" customHeight="1">
      <c r="A469" s="341"/>
      <c r="B469" s="342"/>
      <c r="C469" s="343"/>
      <c r="D469" s="344"/>
      <c r="E469" s="233"/>
      <c r="F469" s="345"/>
      <c r="G469" s="257"/>
      <c r="H469" s="346"/>
      <c r="I469" s="345"/>
      <c r="J469" s="160"/>
    </row>
    <row r="470" spans="1:10" ht="16.5" customHeight="1">
      <c r="A470" s="341"/>
      <c r="B470" s="342"/>
      <c r="C470" s="343"/>
      <c r="D470" s="344"/>
      <c r="E470" s="233"/>
      <c r="F470" s="345"/>
      <c r="G470" s="257"/>
      <c r="H470" s="346"/>
      <c r="I470" s="345"/>
      <c r="J470" s="160"/>
    </row>
    <row r="471" spans="1:10" ht="16.5" customHeight="1">
      <c r="A471" s="161"/>
      <c r="B471" s="162"/>
      <c r="C471" s="212"/>
      <c r="D471" s="163"/>
      <c r="E471" s="238"/>
      <c r="F471" s="164"/>
      <c r="G471" s="262"/>
      <c r="H471" s="299"/>
      <c r="I471" s="165"/>
      <c r="J471" s="160"/>
    </row>
    <row r="472" spans="1:10" ht="16.5" customHeight="1">
      <c r="A472" s="161"/>
      <c r="B472" s="162"/>
      <c r="C472" s="212"/>
      <c r="D472" s="163"/>
      <c r="E472" s="238"/>
      <c r="F472" s="164"/>
      <c r="G472" s="262"/>
      <c r="H472" s="299"/>
      <c r="I472" s="165"/>
      <c r="J472" s="160"/>
    </row>
    <row r="473" spans="1:10" ht="16.5" customHeight="1">
      <c r="A473" s="161"/>
      <c r="B473" s="162"/>
      <c r="C473" s="212"/>
      <c r="D473" s="163"/>
      <c r="E473" s="238"/>
      <c r="F473" s="164"/>
      <c r="G473" s="262"/>
      <c r="H473" s="299"/>
      <c r="I473" s="165"/>
      <c r="J473" s="160"/>
    </row>
    <row r="474" spans="1:10" ht="16.5" customHeight="1" thickBot="1">
      <c r="A474" s="166"/>
      <c r="B474" s="167"/>
      <c r="C474" s="213"/>
      <c r="D474" s="168"/>
      <c r="E474" s="239"/>
      <c r="F474" s="169"/>
      <c r="G474" s="263"/>
      <c r="H474" s="298"/>
      <c r="I474" s="170"/>
      <c r="J474" s="171"/>
    </row>
    <row r="475" spans="1:10" ht="16.5" customHeight="1" thickTop="1">
      <c r="A475" s="134">
        <v>5</v>
      </c>
      <c r="B475" s="135" t="s">
        <v>120</v>
      </c>
      <c r="C475" s="205"/>
      <c r="D475" s="136"/>
      <c r="E475" s="233"/>
      <c r="F475" s="149"/>
      <c r="G475" s="256"/>
      <c r="H475" s="288"/>
      <c r="I475" s="138"/>
      <c r="J475" s="139"/>
    </row>
    <row r="476" spans="1:10" ht="16.5" customHeight="1">
      <c r="A476" s="140" t="s">
        <v>108</v>
      </c>
      <c r="B476" s="141" t="s">
        <v>80</v>
      </c>
      <c r="C476" s="203"/>
      <c r="D476" s="71"/>
      <c r="E476" s="226"/>
      <c r="F476" s="72"/>
      <c r="G476" s="254"/>
      <c r="H476" s="289"/>
      <c r="I476" s="73"/>
      <c r="J476" s="74"/>
    </row>
    <row r="477" spans="1:10" ht="16.5" customHeight="1">
      <c r="A477" s="70"/>
      <c r="B477" s="157" t="s">
        <v>269</v>
      </c>
      <c r="C477" s="203">
        <v>2</v>
      </c>
      <c r="D477" s="71" t="s">
        <v>8</v>
      </c>
      <c r="E477" s="226">
        <v>0</v>
      </c>
      <c r="F477" s="72">
        <f aca="true" t="shared" si="61" ref="F477:F489">ROUND(C477*E477,2)</f>
        <v>0</v>
      </c>
      <c r="G477" s="254">
        <v>25</v>
      </c>
      <c r="H477" s="290">
        <f aca="true" t="shared" si="62" ref="H477:H489">ROUND(C477*G477,2)</f>
        <v>50</v>
      </c>
      <c r="I477" s="73">
        <f aca="true" t="shared" si="63" ref="I477:I489">F477+H477</f>
        <v>50</v>
      </c>
      <c r="J477" s="74" t="s">
        <v>77</v>
      </c>
    </row>
    <row r="478" spans="1:10" ht="16.5" customHeight="1">
      <c r="A478" s="70"/>
      <c r="B478" s="157" t="s">
        <v>363</v>
      </c>
      <c r="C478" s="203">
        <v>25</v>
      </c>
      <c r="D478" s="71" t="s">
        <v>68</v>
      </c>
      <c r="E478" s="226">
        <v>0</v>
      </c>
      <c r="F478" s="72">
        <f t="shared" si="61"/>
        <v>0</v>
      </c>
      <c r="G478" s="254">
        <v>25</v>
      </c>
      <c r="H478" s="290">
        <f t="shared" si="62"/>
        <v>625</v>
      </c>
      <c r="I478" s="73">
        <f t="shared" si="63"/>
        <v>625</v>
      </c>
      <c r="J478" s="74" t="s">
        <v>76</v>
      </c>
    </row>
    <row r="479" spans="1:10" ht="16.5" customHeight="1">
      <c r="A479" s="70"/>
      <c r="B479" s="157" t="s">
        <v>270</v>
      </c>
      <c r="C479" s="203">
        <v>2</v>
      </c>
      <c r="D479" s="71" t="s">
        <v>79</v>
      </c>
      <c r="E479" s="226">
        <v>0</v>
      </c>
      <c r="F479" s="72">
        <f t="shared" si="61"/>
        <v>0</v>
      </c>
      <c r="G479" s="254">
        <v>10</v>
      </c>
      <c r="H479" s="290">
        <f t="shared" si="62"/>
        <v>20</v>
      </c>
      <c r="I479" s="73">
        <f t="shared" si="63"/>
        <v>20</v>
      </c>
      <c r="J479" s="74" t="s">
        <v>77</v>
      </c>
    </row>
    <row r="480" spans="1:10" ht="16.5" customHeight="1">
      <c r="A480" s="77"/>
      <c r="B480" s="157" t="s">
        <v>271</v>
      </c>
      <c r="C480" s="203">
        <v>7</v>
      </c>
      <c r="D480" s="71" t="s">
        <v>8</v>
      </c>
      <c r="E480" s="226">
        <v>0</v>
      </c>
      <c r="F480" s="72">
        <f t="shared" si="61"/>
        <v>0</v>
      </c>
      <c r="G480" s="254">
        <v>10</v>
      </c>
      <c r="H480" s="290">
        <f t="shared" si="62"/>
        <v>70</v>
      </c>
      <c r="I480" s="73">
        <f t="shared" si="63"/>
        <v>70</v>
      </c>
      <c r="J480" s="74" t="s">
        <v>77</v>
      </c>
    </row>
    <row r="481" spans="1:10" ht="16.5" customHeight="1">
      <c r="A481" s="78"/>
      <c r="B481" s="157" t="s">
        <v>272</v>
      </c>
      <c r="C481" s="203">
        <v>1</v>
      </c>
      <c r="D481" s="71" t="s">
        <v>8</v>
      </c>
      <c r="E481" s="226">
        <v>0</v>
      </c>
      <c r="F481" s="72">
        <f t="shared" si="61"/>
        <v>0</v>
      </c>
      <c r="G481" s="254">
        <v>50</v>
      </c>
      <c r="H481" s="290">
        <f t="shared" si="62"/>
        <v>50</v>
      </c>
      <c r="I481" s="73">
        <f t="shared" si="63"/>
        <v>50</v>
      </c>
      <c r="J481" s="74" t="s">
        <v>77</v>
      </c>
    </row>
    <row r="482" spans="1:10" ht="16.5" customHeight="1">
      <c r="A482" s="78"/>
      <c r="B482" s="157" t="s">
        <v>273</v>
      </c>
      <c r="C482" s="203">
        <v>10</v>
      </c>
      <c r="D482" s="71" t="s">
        <v>8</v>
      </c>
      <c r="E482" s="226">
        <v>0</v>
      </c>
      <c r="F482" s="72">
        <f t="shared" si="61"/>
        <v>0</v>
      </c>
      <c r="G482" s="254">
        <v>100</v>
      </c>
      <c r="H482" s="290">
        <f t="shared" si="62"/>
        <v>1000</v>
      </c>
      <c r="I482" s="73">
        <f t="shared" si="63"/>
        <v>1000</v>
      </c>
      <c r="J482" s="74" t="s">
        <v>77</v>
      </c>
    </row>
    <row r="483" spans="1:10" ht="16.5" customHeight="1">
      <c r="A483" s="79"/>
      <c r="B483" s="157" t="s">
        <v>274</v>
      </c>
      <c r="C483" s="203">
        <v>1</v>
      </c>
      <c r="D483" s="71" t="s">
        <v>78</v>
      </c>
      <c r="E483" s="226">
        <v>0</v>
      </c>
      <c r="F483" s="72">
        <f t="shared" si="61"/>
        <v>0</v>
      </c>
      <c r="G483" s="254">
        <v>200</v>
      </c>
      <c r="H483" s="290">
        <f t="shared" si="62"/>
        <v>200</v>
      </c>
      <c r="I483" s="73">
        <f t="shared" si="63"/>
        <v>200</v>
      </c>
      <c r="J483" s="74" t="s">
        <v>76</v>
      </c>
    </row>
    <row r="484" spans="1:10" ht="16.5" customHeight="1">
      <c r="A484" s="70"/>
      <c r="B484" s="157" t="s">
        <v>275</v>
      </c>
      <c r="C484" s="203">
        <v>45.28</v>
      </c>
      <c r="D484" s="71" t="s">
        <v>68</v>
      </c>
      <c r="E484" s="226">
        <v>0</v>
      </c>
      <c r="F484" s="72">
        <f t="shared" si="61"/>
        <v>0</v>
      </c>
      <c r="G484" s="254">
        <v>35</v>
      </c>
      <c r="H484" s="290">
        <f t="shared" si="62"/>
        <v>1584.8</v>
      </c>
      <c r="I484" s="73">
        <f t="shared" si="63"/>
        <v>1584.8</v>
      </c>
      <c r="J484" s="74" t="s">
        <v>76</v>
      </c>
    </row>
    <row r="485" spans="1:10" ht="16.5" customHeight="1">
      <c r="A485" s="70"/>
      <c r="B485" s="157" t="s">
        <v>276</v>
      </c>
      <c r="C485" s="203">
        <v>25</v>
      </c>
      <c r="D485" s="71" t="s">
        <v>68</v>
      </c>
      <c r="E485" s="226">
        <v>0</v>
      </c>
      <c r="F485" s="72">
        <f t="shared" si="61"/>
        <v>0</v>
      </c>
      <c r="G485" s="254">
        <v>40</v>
      </c>
      <c r="H485" s="290">
        <f t="shared" si="62"/>
        <v>1000</v>
      </c>
      <c r="I485" s="73">
        <f t="shared" si="63"/>
        <v>1000</v>
      </c>
      <c r="J485" s="74" t="s">
        <v>76</v>
      </c>
    </row>
    <row r="486" spans="1:10" ht="16.5" customHeight="1">
      <c r="A486" s="70"/>
      <c r="B486" s="157" t="s">
        <v>277</v>
      </c>
      <c r="C486" s="203">
        <v>1</v>
      </c>
      <c r="D486" s="71" t="s">
        <v>78</v>
      </c>
      <c r="E486" s="226">
        <v>0</v>
      </c>
      <c r="F486" s="72">
        <f t="shared" si="61"/>
        <v>0</v>
      </c>
      <c r="G486" s="254">
        <v>200</v>
      </c>
      <c r="H486" s="290">
        <f t="shared" si="62"/>
        <v>200</v>
      </c>
      <c r="I486" s="73">
        <f t="shared" si="63"/>
        <v>200</v>
      </c>
      <c r="J486" s="81"/>
    </row>
    <row r="487" spans="1:10" ht="16.5" customHeight="1">
      <c r="A487" s="70"/>
      <c r="B487" s="157" t="s">
        <v>278</v>
      </c>
      <c r="C487" s="203">
        <v>25</v>
      </c>
      <c r="D487" s="71" t="s">
        <v>68</v>
      </c>
      <c r="E487" s="226">
        <v>30</v>
      </c>
      <c r="F487" s="72">
        <f t="shared" si="61"/>
        <v>750</v>
      </c>
      <c r="G487" s="254">
        <v>10</v>
      </c>
      <c r="H487" s="290">
        <f t="shared" si="62"/>
        <v>250</v>
      </c>
      <c r="I487" s="73">
        <f t="shared" si="63"/>
        <v>1000</v>
      </c>
      <c r="J487" s="81"/>
    </row>
    <row r="488" spans="1:10" ht="16.5" customHeight="1">
      <c r="A488" s="70"/>
      <c r="B488" s="83" t="s">
        <v>279</v>
      </c>
      <c r="C488" s="203">
        <v>1</v>
      </c>
      <c r="D488" s="71" t="s">
        <v>78</v>
      </c>
      <c r="E488" s="234">
        <v>7500</v>
      </c>
      <c r="F488" s="72">
        <f t="shared" si="61"/>
        <v>7500</v>
      </c>
      <c r="G488" s="254">
        <v>1315</v>
      </c>
      <c r="H488" s="290">
        <f t="shared" si="62"/>
        <v>1315</v>
      </c>
      <c r="I488" s="73">
        <f t="shared" si="63"/>
        <v>8815</v>
      </c>
      <c r="J488" s="81"/>
    </row>
    <row r="489" spans="1:10" ht="16.5" customHeight="1">
      <c r="A489" s="70"/>
      <c r="B489" s="83" t="s">
        <v>514</v>
      </c>
      <c r="C489" s="203">
        <v>1</v>
      </c>
      <c r="D489" s="71" t="s">
        <v>78</v>
      </c>
      <c r="E489" s="231">
        <v>200</v>
      </c>
      <c r="F489" s="72">
        <f t="shared" si="61"/>
        <v>200</v>
      </c>
      <c r="G489" s="254">
        <v>90</v>
      </c>
      <c r="H489" s="290">
        <f t="shared" si="62"/>
        <v>90</v>
      </c>
      <c r="I489" s="73">
        <f t="shared" si="63"/>
        <v>290</v>
      </c>
      <c r="J489" s="81"/>
    </row>
    <row r="490" spans="1:10" ht="16.5" customHeight="1">
      <c r="A490" s="82"/>
      <c r="B490" s="69" t="s">
        <v>280</v>
      </c>
      <c r="C490" s="203">
        <v>1</v>
      </c>
      <c r="D490" s="71" t="s">
        <v>78</v>
      </c>
      <c r="E490" s="227">
        <v>0</v>
      </c>
      <c r="F490" s="80">
        <f aca="true" t="shared" si="64" ref="F490:F497">ROUND(C490*E490,2)</f>
        <v>0</v>
      </c>
      <c r="G490" s="237">
        <v>100</v>
      </c>
      <c r="H490" s="290">
        <f aca="true" t="shared" si="65" ref="H490:H497">ROUND(C490*G490,2)</f>
        <v>100</v>
      </c>
      <c r="I490" s="73">
        <f aca="true" t="shared" si="66" ref="I490:I497">F490+H490</f>
        <v>100</v>
      </c>
      <c r="J490" s="74" t="s">
        <v>77</v>
      </c>
    </row>
    <row r="491" spans="1:10" ht="16.5" customHeight="1">
      <c r="A491" s="82"/>
      <c r="B491" s="69" t="s">
        <v>281</v>
      </c>
      <c r="C491" s="203">
        <v>1</v>
      </c>
      <c r="D491" s="71" t="s">
        <v>78</v>
      </c>
      <c r="E491" s="231">
        <v>2000</v>
      </c>
      <c r="F491" s="80">
        <f t="shared" si="64"/>
        <v>2000</v>
      </c>
      <c r="G491" s="258">
        <v>500</v>
      </c>
      <c r="H491" s="290">
        <f t="shared" si="65"/>
        <v>500</v>
      </c>
      <c r="I491" s="73">
        <f t="shared" si="66"/>
        <v>2500</v>
      </c>
      <c r="J491" s="74"/>
    </row>
    <row r="492" spans="1:10" ht="16.5" customHeight="1">
      <c r="A492" s="82"/>
      <c r="B492" s="69" t="s">
        <v>282</v>
      </c>
      <c r="C492" s="197">
        <v>33.35</v>
      </c>
      <c r="D492" s="71" t="s">
        <v>92</v>
      </c>
      <c r="E492" s="231">
        <v>60</v>
      </c>
      <c r="F492" s="80">
        <f t="shared" si="64"/>
        <v>2001</v>
      </c>
      <c r="G492" s="258">
        <v>40</v>
      </c>
      <c r="H492" s="290">
        <f t="shared" si="65"/>
        <v>1334</v>
      </c>
      <c r="I492" s="73">
        <f t="shared" si="66"/>
        <v>3335</v>
      </c>
      <c r="J492" s="74"/>
    </row>
    <row r="493" spans="1:10" ht="16.5" customHeight="1">
      <c r="A493" s="82"/>
      <c r="B493" s="69" t="s">
        <v>283</v>
      </c>
      <c r="C493" s="203">
        <v>12.73</v>
      </c>
      <c r="D493" s="71" t="s">
        <v>68</v>
      </c>
      <c r="E493" s="231">
        <v>200</v>
      </c>
      <c r="F493" s="80">
        <f t="shared" si="64"/>
        <v>2546</v>
      </c>
      <c r="G493" s="254">
        <v>85</v>
      </c>
      <c r="H493" s="290">
        <f t="shared" si="65"/>
        <v>1082.05</v>
      </c>
      <c r="I493" s="73">
        <f t="shared" si="66"/>
        <v>3628.05</v>
      </c>
      <c r="J493" s="74"/>
    </row>
    <row r="494" spans="1:10" ht="16.5" customHeight="1">
      <c r="A494" s="78"/>
      <c r="B494" s="83" t="s">
        <v>284</v>
      </c>
      <c r="C494" s="203">
        <v>57</v>
      </c>
      <c r="D494" s="71" t="s">
        <v>68</v>
      </c>
      <c r="E494" s="231">
        <v>55</v>
      </c>
      <c r="F494" s="80">
        <f t="shared" si="64"/>
        <v>3135</v>
      </c>
      <c r="G494" s="254">
        <v>80</v>
      </c>
      <c r="H494" s="290">
        <f t="shared" si="65"/>
        <v>4560</v>
      </c>
      <c r="I494" s="73">
        <f t="shared" si="66"/>
        <v>7695</v>
      </c>
      <c r="J494" s="74"/>
    </row>
    <row r="495" spans="1:10" ht="16.5" customHeight="1">
      <c r="A495" s="84"/>
      <c r="B495" s="85" t="s">
        <v>285</v>
      </c>
      <c r="C495" s="206">
        <v>7</v>
      </c>
      <c r="D495" s="86" t="s">
        <v>89</v>
      </c>
      <c r="E495" s="229">
        <v>0</v>
      </c>
      <c r="F495" s="80">
        <f t="shared" si="64"/>
        <v>0</v>
      </c>
      <c r="G495" s="237">
        <v>250</v>
      </c>
      <c r="H495" s="290">
        <f t="shared" si="65"/>
        <v>1750</v>
      </c>
      <c r="I495" s="73">
        <f t="shared" si="66"/>
        <v>1750</v>
      </c>
      <c r="J495" s="87" t="s">
        <v>187</v>
      </c>
    </row>
    <row r="496" spans="1:10" ht="16.5" customHeight="1">
      <c r="A496" s="134"/>
      <c r="B496" s="172" t="s">
        <v>286</v>
      </c>
      <c r="C496" s="206">
        <v>4</v>
      </c>
      <c r="D496" s="86" t="s">
        <v>89</v>
      </c>
      <c r="E496" s="229">
        <v>0</v>
      </c>
      <c r="F496" s="80">
        <f t="shared" si="64"/>
        <v>0</v>
      </c>
      <c r="G496" s="254">
        <v>150</v>
      </c>
      <c r="H496" s="290">
        <f t="shared" si="65"/>
        <v>600</v>
      </c>
      <c r="I496" s="73">
        <f t="shared" si="66"/>
        <v>600</v>
      </c>
      <c r="J496" s="87" t="s">
        <v>187</v>
      </c>
    </row>
    <row r="497" spans="1:10" ht="16.5" customHeight="1">
      <c r="A497" s="70"/>
      <c r="B497" s="69" t="s">
        <v>287</v>
      </c>
      <c r="C497" s="203">
        <v>1</v>
      </c>
      <c r="D497" s="71" t="s">
        <v>78</v>
      </c>
      <c r="E497" s="229">
        <v>0</v>
      </c>
      <c r="F497" s="80">
        <f t="shared" si="64"/>
        <v>0</v>
      </c>
      <c r="G497" s="254">
        <v>200</v>
      </c>
      <c r="H497" s="290">
        <f t="shared" si="65"/>
        <v>200</v>
      </c>
      <c r="I497" s="73">
        <f t="shared" si="66"/>
        <v>200</v>
      </c>
      <c r="J497" s="74" t="s">
        <v>76</v>
      </c>
    </row>
    <row r="498" spans="1:10" ht="16.5" customHeight="1">
      <c r="A498" s="70"/>
      <c r="B498" s="69"/>
      <c r="C498" s="203"/>
      <c r="D498" s="71"/>
      <c r="E498" s="228"/>
      <c r="F498" s="80"/>
      <c r="G498" s="254"/>
      <c r="H498" s="291"/>
      <c r="I498" s="73"/>
      <c r="J498" s="81"/>
    </row>
    <row r="499" spans="1:10" ht="16.5" customHeight="1">
      <c r="A499" s="70"/>
      <c r="B499" s="142" t="s">
        <v>81</v>
      </c>
      <c r="C499" s="203"/>
      <c r="D499" s="71"/>
      <c r="E499" s="231"/>
      <c r="F499" s="143">
        <f>SUM(F477:F498)</f>
        <v>18132</v>
      </c>
      <c r="G499" s="259"/>
      <c r="H499" s="143">
        <f>SUM(H477:H498)</f>
        <v>16580.85</v>
      </c>
      <c r="I499" s="143">
        <f>F499+H499</f>
        <v>34712.85</v>
      </c>
      <c r="J499" s="81"/>
    </row>
    <row r="500" spans="1:10" ht="16.5" customHeight="1" thickBot="1">
      <c r="A500" s="128"/>
      <c r="B500" s="186"/>
      <c r="C500" s="214"/>
      <c r="D500" s="174"/>
      <c r="E500" s="241"/>
      <c r="F500" s="188"/>
      <c r="G500" s="268"/>
      <c r="H500" s="188"/>
      <c r="I500" s="188"/>
      <c r="J500" s="177"/>
    </row>
    <row r="501" spans="1:10" ht="16.5" customHeight="1" thickTop="1">
      <c r="A501" s="269" t="s">
        <v>109</v>
      </c>
      <c r="B501" s="270" t="s">
        <v>136</v>
      </c>
      <c r="C501" s="215"/>
      <c r="D501" s="178"/>
      <c r="E501" s="226"/>
      <c r="F501" s="149"/>
      <c r="G501" s="260"/>
      <c r="H501" s="293"/>
      <c r="I501" s="138"/>
      <c r="J501" s="139"/>
    </row>
    <row r="502" spans="1:10" ht="16.5" customHeight="1">
      <c r="A502" s="77"/>
      <c r="B502" s="350" t="s">
        <v>508</v>
      </c>
      <c r="C502" s="203">
        <v>25</v>
      </c>
      <c r="D502" s="71" t="s">
        <v>68</v>
      </c>
      <c r="E502" s="231">
        <v>240</v>
      </c>
      <c r="F502" s="80">
        <f aca="true" t="shared" si="67" ref="F502:F521">ROUND(C502*E502,2)</f>
        <v>6000</v>
      </c>
      <c r="G502" s="254">
        <v>100</v>
      </c>
      <c r="H502" s="290">
        <f aca="true" t="shared" si="68" ref="H502:H521">ROUND(C502*G502,2)</f>
        <v>2500</v>
      </c>
      <c r="I502" s="73">
        <f aca="true" t="shared" si="69" ref="I502:I521">F502+H502</f>
        <v>8500</v>
      </c>
      <c r="J502" s="81"/>
    </row>
    <row r="503" spans="1:10" ht="16.5" customHeight="1">
      <c r="A503" s="82"/>
      <c r="B503" s="83" t="s">
        <v>288</v>
      </c>
      <c r="C503" s="203">
        <v>1</v>
      </c>
      <c r="D503" s="71" t="s">
        <v>8</v>
      </c>
      <c r="E503" s="231">
        <v>200</v>
      </c>
      <c r="F503" s="80">
        <f t="shared" si="67"/>
        <v>200</v>
      </c>
      <c r="G503" s="254">
        <v>30</v>
      </c>
      <c r="H503" s="290">
        <f t="shared" si="68"/>
        <v>30</v>
      </c>
      <c r="I503" s="73">
        <f t="shared" si="69"/>
        <v>230</v>
      </c>
      <c r="J503" s="74"/>
    </row>
    <row r="504" spans="1:10" ht="16.5" customHeight="1">
      <c r="A504" s="78"/>
      <c r="B504" s="154" t="s">
        <v>440</v>
      </c>
      <c r="C504" s="203">
        <v>15.09</v>
      </c>
      <c r="D504" s="71" t="s">
        <v>68</v>
      </c>
      <c r="E504" s="231">
        <v>35</v>
      </c>
      <c r="F504" s="80">
        <f t="shared" si="67"/>
        <v>528.15</v>
      </c>
      <c r="G504" s="254">
        <v>15</v>
      </c>
      <c r="H504" s="290">
        <f t="shared" si="68"/>
        <v>226.35</v>
      </c>
      <c r="I504" s="73">
        <f t="shared" si="69"/>
        <v>754.5</v>
      </c>
      <c r="J504" s="81"/>
    </row>
    <row r="505" spans="1:10" ht="16.5" customHeight="1">
      <c r="A505" s="79"/>
      <c r="B505" s="154" t="s">
        <v>441</v>
      </c>
      <c r="C505" s="203">
        <v>1.5</v>
      </c>
      <c r="D505" s="71" t="s">
        <v>68</v>
      </c>
      <c r="E505" s="230">
        <v>345</v>
      </c>
      <c r="F505" s="80">
        <f t="shared" si="67"/>
        <v>517.5</v>
      </c>
      <c r="G505" s="254">
        <v>80</v>
      </c>
      <c r="H505" s="290">
        <f t="shared" si="68"/>
        <v>120</v>
      </c>
      <c r="I505" s="73">
        <f t="shared" si="69"/>
        <v>637.5</v>
      </c>
      <c r="J505" s="81"/>
    </row>
    <row r="506" spans="1:10" ht="16.5" customHeight="1">
      <c r="A506" s="79"/>
      <c r="B506" s="154" t="s">
        <v>442</v>
      </c>
      <c r="C506" s="203">
        <v>40.62</v>
      </c>
      <c r="D506" s="71" t="s">
        <v>68</v>
      </c>
      <c r="E506" s="230">
        <v>400</v>
      </c>
      <c r="F506" s="80">
        <f t="shared" si="67"/>
        <v>16248</v>
      </c>
      <c r="G506" s="254">
        <v>138</v>
      </c>
      <c r="H506" s="290">
        <f t="shared" si="68"/>
        <v>5605.56</v>
      </c>
      <c r="I506" s="73">
        <f t="shared" si="69"/>
        <v>21853.56</v>
      </c>
      <c r="J506" s="81"/>
    </row>
    <row r="507" spans="1:10" ht="16.5" customHeight="1">
      <c r="A507" s="70"/>
      <c r="B507" s="154" t="s">
        <v>443</v>
      </c>
      <c r="C507" s="203">
        <v>7</v>
      </c>
      <c r="D507" s="71" t="s">
        <v>8</v>
      </c>
      <c r="E507" s="230">
        <v>10000</v>
      </c>
      <c r="F507" s="80">
        <f t="shared" si="67"/>
        <v>70000</v>
      </c>
      <c r="G507" s="254">
        <v>500</v>
      </c>
      <c r="H507" s="290">
        <f t="shared" si="68"/>
        <v>3500</v>
      </c>
      <c r="I507" s="73">
        <f t="shared" si="69"/>
        <v>73500</v>
      </c>
      <c r="J507" s="81"/>
    </row>
    <row r="508" spans="1:10" ht="16.5" customHeight="1">
      <c r="A508" s="70"/>
      <c r="B508" s="154" t="s">
        <v>444</v>
      </c>
      <c r="C508" s="203">
        <v>5.18</v>
      </c>
      <c r="D508" s="71" t="s">
        <v>68</v>
      </c>
      <c r="E508" s="230">
        <v>350</v>
      </c>
      <c r="F508" s="80">
        <f t="shared" si="67"/>
        <v>1813</v>
      </c>
      <c r="G508" s="254">
        <v>166</v>
      </c>
      <c r="H508" s="290">
        <f t="shared" si="68"/>
        <v>859.88</v>
      </c>
      <c r="I508" s="73">
        <f t="shared" si="69"/>
        <v>2672.88</v>
      </c>
      <c r="J508" s="81"/>
    </row>
    <row r="509" spans="1:10" ht="16.5" customHeight="1">
      <c r="A509" s="70"/>
      <c r="B509" s="154" t="s">
        <v>445</v>
      </c>
      <c r="C509" s="197">
        <v>0</v>
      </c>
      <c r="D509" s="71" t="s">
        <v>68</v>
      </c>
      <c r="E509" s="230">
        <v>350</v>
      </c>
      <c r="F509" s="80">
        <f t="shared" si="67"/>
        <v>0</v>
      </c>
      <c r="G509" s="254">
        <v>166</v>
      </c>
      <c r="H509" s="290">
        <f t="shared" si="68"/>
        <v>0</v>
      </c>
      <c r="I509" s="73">
        <f t="shared" si="69"/>
        <v>0</v>
      </c>
      <c r="J509" s="81"/>
    </row>
    <row r="510" spans="1:10" ht="16.5" customHeight="1">
      <c r="A510" s="70"/>
      <c r="B510" s="154" t="s">
        <v>446</v>
      </c>
      <c r="C510" s="203">
        <v>6.65</v>
      </c>
      <c r="D510" s="71" t="s">
        <v>68</v>
      </c>
      <c r="E510" s="226">
        <v>50</v>
      </c>
      <c r="F510" s="80">
        <f t="shared" si="67"/>
        <v>332.5</v>
      </c>
      <c r="G510" s="254">
        <v>30</v>
      </c>
      <c r="H510" s="290">
        <f t="shared" si="68"/>
        <v>199.5</v>
      </c>
      <c r="I510" s="73">
        <f t="shared" si="69"/>
        <v>532</v>
      </c>
      <c r="J510" s="81"/>
    </row>
    <row r="511" spans="1:10" ht="16.5" customHeight="1">
      <c r="A511" s="70"/>
      <c r="B511" s="154" t="s">
        <v>447</v>
      </c>
      <c r="C511" s="203">
        <v>0</v>
      </c>
      <c r="D511" s="71" t="s">
        <v>68</v>
      </c>
      <c r="E511" s="226">
        <v>0</v>
      </c>
      <c r="F511" s="80">
        <f t="shared" si="67"/>
        <v>0</v>
      </c>
      <c r="G511" s="257">
        <v>0</v>
      </c>
      <c r="H511" s="290">
        <f t="shared" si="68"/>
        <v>0</v>
      </c>
      <c r="I511" s="73">
        <f t="shared" si="69"/>
        <v>0</v>
      </c>
      <c r="J511" s="81"/>
    </row>
    <row r="512" spans="1:10" ht="16.5" customHeight="1">
      <c r="A512" s="70"/>
      <c r="B512" s="154" t="s">
        <v>448</v>
      </c>
      <c r="C512" s="203">
        <v>25</v>
      </c>
      <c r="D512" s="71" t="s">
        <v>68</v>
      </c>
      <c r="E512" s="231">
        <v>385</v>
      </c>
      <c r="F512" s="80">
        <f t="shared" si="67"/>
        <v>9625</v>
      </c>
      <c r="G512" s="258">
        <v>220</v>
      </c>
      <c r="H512" s="290">
        <f t="shared" si="68"/>
        <v>5500</v>
      </c>
      <c r="I512" s="73">
        <f t="shared" si="69"/>
        <v>15125</v>
      </c>
      <c r="J512" s="74"/>
    </row>
    <row r="513" spans="1:10" ht="16.5" customHeight="1">
      <c r="A513" s="82"/>
      <c r="B513" s="154" t="s">
        <v>449</v>
      </c>
      <c r="C513" s="203">
        <v>0.77</v>
      </c>
      <c r="D513" s="71" t="s">
        <v>68</v>
      </c>
      <c r="E513" s="231">
        <v>83</v>
      </c>
      <c r="F513" s="80">
        <f t="shared" si="67"/>
        <v>63.91</v>
      </c>
      <c r="G513" s="258">
        <v>80</v>
      </c>
      <c r="H513" s="290">
        <f t="shared" si="68"/>
        <v>61.6</v>
      </c>
      <c r="I513" s="73">
        <f t="shared" si="69"/>
        <v>125.50999999999999</v>
      </c>
      <c r="J513" s="74"/>
    </row>
    <row r="514" spans="1:10" ht="16.5" customHeight="1">
      <c r="A514" s="82"/>
      <c r="B514" s="154" t="s">
        <v>289</v>
      </c>
      <c r="C514" s="197">
        <v>1</v>
      </c>
      <c r="D514" s="71" t="s">
        <v>8</v>
      </c>
      <c r="E514" s="231">
        <v>2310</v>
      </c>
      <c r="F514" s="80">
        <f t="shared" si="67"/>
        <v>2310</v>
      </c>
      <c r="G514" s="258">
        <v>400</v>
      </c>
      <c r="H514" s="290">
        <f t="shared" si="68"/>
        <v>400</v>
      </c>
      <c r="I514" s="73">
        <f t="shared" si="69"/>
        <v>2710</v>
      </c>
      <c r="J514" s="74"/>
    </row>
    <row r="515" spans="1:10" ht="16.5" customHeight="1">
      <c r="A515" s="82"/>
      <c r="B515" s="154" t="s">
        <v>290</v>
      </c>
      <c r="C515" s="197">
        <v>1</v>
      </c>
      <c r="D515" s="71" t="s">
        <v>8</v>
      </c>
      <c r="E515" s="231">
        <v>5000</v>
      </c>
      <c r="F515" s="80">
        <f t="shared" si="67"/>
        <v>5000</v>
      </c>
      <c r="G515" s="257">
        <v>500</v>
      </c>
      <c r="H515" s="290">
        <f t="shared" si="68"/>
        <v>500</v>
      </c>
      <c r="I515" s="73">
        <f t="shared" si="69"/>
        <v>5500</v>
      </c>
      <c r="J515" s="74"/>
    </row>
    <row r="516" spans="1:10" ht="16.5" customHeight="1">
      <c r="A516" s="82"/>
      <c r="B516" s="154" t="s">
        <v>291</v>
      </c>
      <c r="C516" s="197">
        <v>1</v>
      </c>
      <c r="D516" s="71" t="s">
        <v>8</v>
      </c>
      <c r="E516" s="231">
        <v>10000</v>
      </c>
      <c r="F516" s="80">
        <f t="shared" si="67"/>
        <v>10000</v>
      </c>
      <c r="G516" s="257">
        <v>2300</v>
      </c>
      <c r="H516" s="290">
        <f t="shared" si="68"/>
        <v>2300</v>
      </c>
      <c r="I516" s="73">
        <f t="shared" si="69"/>
        <v>12300</v>
      </c>
      <c r="J516" s="74"/>
    </row>
    <row r="517" spans="1:10" ht="16.5" customHeight="1">
      <c r="A517" s="82"/>
      <c r="B517" s="154" t="s">
        <v>295</v>
      </c>
      <c r="C517" s="203">
        <v>4.44</v>
      </c>
      <c r="D517" s="71" t="s">
        <v>68</v>
      </c>
      <c r="E517" s="231">
        <v>3000</v>
      </c>
      <c r="F517" s="80">
        <f t="shared" si="67"/>
        <v>13320</v>
      </c>
      <c r="G517" s="258">
        <v>300</v>
      </c>
      <c r="H517" s="290">
        <f t="shared" si="68"/>
        <v>1332</v>
      </c>
      <c r="I517" s="73">
        <f t="shared" si="69"/>
        <v>14652</v>
      </c>
      <c r="J517" s="74"/>
    </row>
    <row r="518" spans="1:10" ht="16.5" customHeight="1">
      <c r="A518" s="82"/>
      <c r="B518" s="154" t="s">
        <v>292</v>
      </c>
      <c r="C518" s="197">
        <v>1.8</v>
      </c>
      <c r="D518" s="71" t="s">
        <v>68</v>
      </c>
      <c r="E518" s="231">
        <v>120</v>
      </c>
      <c r="F518" s="80">
        <f t="shared" si="67"/>
        <v>216</v>
      </c>
      <c r="G518" s="253">
        <v>15</v>
      </c>
      <c r="H518" s="290">
        <f t="shared" si="68"/>
        <v>27</v>
      </c>
      <c r="I518" s="73">
        <f t="shared" si="69"/>
        <v>243</v>
      </c>
      <c r="J518" s="74"/>
    </row>
    <row r="519" spans="1:10" ht="16.5" customHeight="1">
      <c r="A519" s="82"/>
      <c r="B519" s="154" t="s">
        <v>293</v>
      </c>
      <c r="C519" s="197">
        <v>1</v>
      </c>
      <c r="D519" s="86" t="s">
        <v>138</v>
      </c>
      <c r="E519" s="231">
        <v>23.82</v>
      </c>
      <c r="F519" s="80">
        <f t="shared" si="67"/>
        <v>23.82</v>
      </c>
      <c r="G519" s="260">
        <v>0</v>
      </c>
      <c r="H519" s="290">
        <f t="shared" si="68"/>
        <v>0</v>
      </c>
      <c r="I519" s="73">
        <f t="shared" si="69"/>
        <v>23.82</v>
      </c>
      <c r="J519" s="74"/>
    </row>
    <row r="520" spans="1:10" ht="16.5" customHeight="1">
      <c r="A520" s="82"/>
      <c r="B520" s="353" t="s">
        <v>294</v>
      </c>
      <c r="C520" s="203">
        <v>0</v>
      </c>
      <c r="D520" s="71" t="s">
        <v>8</v>
      </c>
      <c r="E520" s="231">
        <v>700</v>
      </c>
      <c r="F520" s="80">
        <f t="shared" si="67"/>
        <v>0</v>
      </c>
      <c r="G520" s="260">
        <v>100</v>
      </c>
      <c r="H520" s="290">
        <f t="shared" si="68"/>
        <v>0</v>
      </c>
      <c r="I520" s="73">
        <f t="shared" si="69"/>
        <v>0</v>
      </c>
      <c r="J520" s="81"/>
    </row>
    <row r="521" spans="1:10" ht="16.5" customHeight="1">
      <c r="A521" s="82"/>
      <c r="B521" s="353" t="s">
        <v>515</v>
      </c>
      <c r="C521" s="197">
        <v>3</v>
      </c>
      <c r="D521" s="86" t="s">
        <v>79</v>
      </c>
      <c r="E521" s="231">
        <v>400</v>
      </c>
      <c r="F521" s="80">
        <f t="shared" si="67"/>
        <v>1200</v>
      </c>
      <c r="G521" s="253">
        <v>50</v>
      </c>
      <c r="H521" s="290">
        <f t="shared" si="68"/>
        <v>150</v>
      </c>
      <c r="I521" s="73">
        <f t="shared" si="69"/>
        <v>1350</v>
      </c>
      <c r="J521" s="74"/>
    </row>
    <row r="522" spans="1:10" ht="16.5" customHeight="1">
      <c r="A522" s="158"/>
      <c r="B522" s="329" t="s">
        <v>480</v>
      </c>
      <c r="C522" s="207">
        <v>1</v>
      </c>
      <c r="D522" s="159" t="s">
        <v>8</v>
      </c>
      <c r="E522" s="236">
        <v>250</v>
      </c>
      <c r="F522" s="80">
        <f>ROUND(C522*E522,2)</f>
        <v>250</v>
      </c>
      <c r="G522" s="254">
        <v>50</v>
      </c>
      <c r="H522" s="290">
        <f>ROUND(C522*G522,2)</f>
        <v>50</v>
      </c>
      <c r="I522" s="73">
        <f>F522+H522</f>
        <v>300</v>
      </c>
      <c r="J522" s="81"/>
    </row>
    <row r="523" spans="1:10" ht="16.5" customHeight="1">
      <c r="A523" s="158"/>
      <c r="B523" s="329"/>
      <c r="C523" s="207"/>
      <c r="D523" s="159"/>
      <c r="E523" s="236"/>
      <c r="F523" s="80"/>
      <c r="G523" s="254"/>
      <c r="H523" s="290"/>
      <c r="I523" s="72"/>
      <c r="J523" s="81"/>
    </row>
    <row r="524" spans="1:10" ht="16.5" customHeight="1">
      <c r="A524" s="82"/>
      <c r="B524" s="142" t="s">
        <v>139</v>
      </c>
      <c r="C524" s="203"/>
      <c r="D524" s="71"/>
      <c r="E524" s="231"/>
      <c r="F524" s="143">
        <f>SUM(F502:F523)</f>
        <v>137647.88</v>
      </c>
      <c r="G524" s="259"/>
      <c r="H524" s="143">
        <f>SUM(H502:H523)</f>
        <v>23361.89</v>
      </c>
      <c r="I524" s="143">
        <f>F524+H524</f>
        <v>161009.77000000002</v>
      </c>
      <c r="J524" s="81"/>
    </row>
    <row r="525" spans="1:10" ht="16.5" customHeight="1">
      <c r="A525" s="358"/>
      <c r="B525" s="359"/>
      <c r="C525" s="360"/>
      <c r="D525" s="356"/>
      <c r="E525" s="361"/>
      <c r="F525" s="362"/>
      <c r="G525" s="363"/>
      <c r="H525" s="362"/>
      <c r="I525" s="362"/>
      <c r="J525" s="365"/>
    </row>
    <row r="526" spans="1:10" ht="16.5" customHeight="1" thickBot="1">
      <c r="A526" s="179"/>
      <c r="B526" s="180"/>
      <c r="C526" s="216"/>
      <c r="D526" s="181"/>
      <c r="E526" s="240"/>
      <c r="F526" s="182"/>
      <c r="G526" s="265"/>
      <c r="H526" s="300"/>
      <c r="I526" s="132"/>
      <c r="J526" s="183"/>
    </row>
    <row r="527" spans="1:10" ht="16.5" customHeight="1" thickTop="1">
      <c r="A527" s="148">
        <v>5.3</v>
      </c>
      <c r="B527" s="135" t="s">
        <v>83</v>
      </c>
      <c r="C527" s="205"/>
      <c r="D527" s="136"/>
      <c r="E527" s="233"/>
      <c r="F527" s="149"/>
      <c r="G527" s="256"/>
      <c r="H527" s="288"/>
      <c r="I527" s="138"/>
      <c r="J527" s="139"/>
    </row>
    <row r="528" spans="1:10" ht="16.5" customHeight="1">
      <c r="A528" s="70"/>
      <c r="B528" s="69" t="s">
        <v>296</v>
      </c>
      <c r="C528" s="203">
        <v>7</v>
      </c>
      <c r="D528" s="71" t="s">
        <v>8</v>
      </c>
      <c r="E528" s="226">
        <v>4580</v>
      </c>
      <c r="F528" s="80">
        <f aca="true" t="shared" si="70" ref="F528:F540">ROUND(C528*E528,2)</f>
        <v>32060</v>
      </c>
      <c r="G528" s="254">
        <v>298</v>
      </c>
      <c r="H528" s="290">
        <f aca="true" t="shared" si="71" ref="H528:H540">ROUND(C528*G528,2)</f>
        <v>2086</v>
      </c>
      <c r="I528" s="73">
        <f aca="true" t="shared" si="72" ref="I528:I540">F528+H528</f>
        <v>34146</v>
      </c>
      <c r="J528" s="81"/>
    </row>
    <row r="529" spans="1:10" ht="16.5" customHeight="1">
      <c r="A529" s="70"/>
      <c r="B529" s="69" t="s">
        <v>297</v>
      </c>
      <c r="C529" s="203">
        <v>7</v>
      </c>
      <c r="D529" s="71" t="s">
        <v>8</v>
      </c>
      <c r="E529" s="226">
        <v>650</v>
      </c>
      <c r="F529" s="80">
        <f t="shared" si="70"/>
        <v>4550</v>
      </c>
      <c r="G529" s="253">
        <v>70</v>
      </c>
      <c r="H529" s="290">
        <f t="shared" si="71"/>
        <v>490</v>
      </c>
      <c r="I529" s="73">
        <f t="shared" si="72"/>
        <v>5040</v>
      </c>
      <c r="J529" s="81"/>
    </row>
    <row r="530" spans="1:10" ht="16.5" customHeight="1">
      <c r="A530" s="70"/>
      <c r="B530" s="83" t="s">
        <v>298</v>
      </c>
      <c r="C530" s="203">
        <v>7</v>
      </c>
      <c r="D530" s="71" t="s">
        <v>8</v>
      </c>
      <c r="E530" s="231">
        <v>100</v>
      </c>
      <c r="F530" s="80">
        <f t="shared" si="70"/>
        <v>700</v>
      </c>
      <c r="G530" s="254">
        <v>15</v>
      </c>
      <c r="H530" s="290">
        <f t="shared" si="71"/>
        <v>105</v>
      </c>
      <c r="I530" s="73">
        <f t="shared" si="72"/>
        <v>805</v>
      </c>
      <c r="J530" s="81"/>
    </row>
    <row r="531" spans="1:10" ht="16.5" customHeight="1">
      <c r="A531" s="70"/>
      <c r="B531" s="83" t="s">
        <v>299</v>
      </c>
      <c r="C531" s="203">
        <v>3</v>
      </c>
      <c r="D531" s="71" t="s">
        <v>8</v>
      </c>
      <c r="E531" s="231">
        <v>2600</v>
      </c>
      <c r="F531" s="80">
        <f t="shared" si="70"/>
        <v>7800</v>
      </c>
      <c r="G531" s="257">
        <v>290</v>
      </c>
      <c r="H531" s="290">
        <f t="shared" si="71"/>
        <v>870</v>
      </c>
      <c r="I531" s="73">
        <f t="shared" si="72"/>
        <v>8670</v>
      </c>
      <c r="J531" s="81"/>
    </row>
    <row r="532" spans="1:10" ht="16.5" customHeight="1">
      <c r="A532" s="70"/>
      <c r="B532" s="150" t="s">
        <v>300</v>
      </c>
      <c r="C532" s="203">
        <v>3</v>
      </c>
      <c r="D532" s="71" t="s">
        <v>8</v>
      </c>
      <c r="E532" s="234">
        <v>1350</v>
      </c>
      <c r="F532" s="80">
        <f t="shared" si="70"/>
        <v>4050</v>
      </c>
      <c r="G532" s="254">
        <v>85</v>
      </c>
      <c r="H532" s="290">
        <f t="shared" si="71"/>
        <v>255</v>
      </c>
      <c r="I532" s="73">
        <f t="shared" si="72"/>
        <v>4305</v>
      </c>
      <c r="J532" s="81"/>
    </row>
    <row r="533" spans="1:10" ht="16.5" customHeight="1">
      <c r="A533" s="70"/>
      <c r="B533" s="144" t="s">
        <v>301</v>
      </c>
      <c r="C533" s="203">
        <v>3</v>
      </c>
      <c r="D533" s="71" t="s">
        <v>8</v>
      </c>
      <c r="E533" s="234">
        <v>550</v>
      </c>
      <c r="F533" s="80">
        <f t="shared" si="70"/>
        <v>1650</v>
      </c>
      <c r="G533" s="254">
        <v>15</v>
      </c>
      <c r="H533" s="290">
        <f t="shared" si="71"/>
        <v>45</v>
      </c>
      <c r="I533" s="73">
        <f t="shared" si="72"/>
        <v>1695</v>
      </c>
      <c r="J533" s="81"/>
    </row>
    <row r="534" spans="1:10" ht="16.5" customHeight="1">
      <c r="A534" s="70"/>
      <c r="B534" s="150" t="s">
        <v>302</v>
      </c>
      <c r="C534" s="203">
        <v>3</v>
      </c>
      <c r="D534" s="71" t="s">
        <v>8</v>
      </c>
      <c r="E534" s="234">
        <v>670</v>
      </c>
      <c r="F534" s="80">
        <f t="shared" si="70"/>
        <v>2010</v>
      </c>
      <c r="G534" s="257">
        <v>0</v>
      </c>
      <c r="H534" s="290">
        <f t="shared" si="71"/>
        <v>0</v>
      </c>
      <c r="I534" s="73">
        <f t="shared" si="72"/>
        <v>2010</v>
      </c>
      <c r="J534" s="81"/>
    </row>
    <row r="535" spans="1:10" ht="16.5" customHeight="1">
      <c r="A535" s="77"/>
      <c r="B535" s="150" t="s">
        <v>303</v>
      </c>
      <c r="C535" s="203">
        <v>0</v>
      </c>
      <c r="D535" s="71" t="s">
        <v>8</v>
      </c>
      <c r="E535" s="231">
        <v>4600</v>
      </c>
      <c r="F535" s="80">
        <f t="shared" si="70"/>
        <v>0</v>
      </c>
      <c r="G535" s="257">
        <v>330</v>
      </c>
      <c r="H535" s="290">
        <f t="shared" si="71"/>
        <v>0</v>
      </c>
      <c r="I535" s="73">
        <f t="shared" si="72"/>
        <v>0</v>
      </c>
      <c r="J535" s="81"/>
    </row>
    <row r="536" spans="1:10" ht="16.5" customHeight="1">
      <c r="A536" s="78"/>
      <c r="B536" s="150" t="s">
        <v>304</v>
      </c>
      <c r="C536" s="203">
        <v>0</v>
      </c>
      <c r="D536" s="71" t="s">
        <v>8</v>
      </c>
      <c r="E536" s="231">
        <v>3800</v>
      </c>
      <c r="F536" s="80">
        <f t="shared" si="70"/>
        <v>0</v>
      </c>
      <c r="G536" s="253">
        <v>0</v>
      </c>
      <c r="H536" s="290">
        <f t="shared" si="71"/>
        <v>0</v>
      </c>
      <c r="I536" s="73">
        <f t="shared" si="72"/>
        <v>0</v>
      </c>
      <c r="J536" s="81"/>
    </row>
    <row r="537" spans="1:10" ht="16.5" customHeight="1">
      <c r="A537" s="79"/>
      <c r="B537" s="144" t="s">
        <v>305</v>
      </c>
      <c r="C537" s="203">
        <v>4</v>
      </c>
      <c r="D537" s="71" t="s">
        <v>8</v>
      </c>
      <c r="E537" s="230">
        <v>200</v>
      </c>
      <c r="F537" s="80">
        <f t="shared" si="70"/>
        <v>800</v>
      </c>
      <c r="G537" s="257">
        <v>20</v>
      </c>
      <c r="H537" s="290">
        <f t="shared" si="71"/>
        <v>80</v>
      </c>
      <c r="I537" s="73">
        <f t="shared" si="72"/>
        <v>880</v>
      </c>
      <c r="J537" s="81"/>
    </row>
    <row r="538" spans="1:10" ht="16.5" customHeight="1">
      <c r="A538" s="70"/>
      <c r="B538" s="150" t="s">
        <v>306</v>
      </c>
      <c r="C538" s="203">
        <v>1</v>
      </c>
      <c r="D538" s="71" t="s">
        <v>8</v>
      </c>
      <c r="E538" s="230">
        <v>600</v>
      </c>
      <c r="F538" s="80">
        <f t="shared" si="70"/>
        <v>600</v>
      </c>
      <c r="G538" s="257">
        <v>20</v>
      </c>
      <c r="H538" s="290">
        <f t="shared" si="71"/>
        <v>20</v>
      </c>
      <c r="I538" s="73">
        <f t="shared" si="72"/>
        <v>620</v>
      </c>
      <c r="J538" s="81"/>
    </row>
    <row r="539" spans="1:10" ht="16.5" customHeight="1">
      <c r="A539" s="70"/>
      <c r="B539" s="150" t="s">
        <v>307</v>
      </c>
      <c r="C539" s="203">
        <v>17</v>
      </c>
      <c r="D539" s="71" t="s">
        <v>8</v>
      </c>
      <c r="E539" s="231">
        <v>150</v>
      </c>
      <c r="F539" s="80">
        <f t="shared" si="70"/>
        <v>2550</v>
      </c>
      <c r="G539" s="257">
        <v>29</v>
      </c>
      <c r="H539" s="290">
        <f t="shared" si="71"/>
        <v>493</v>
      </c>
      <c r="I539" s="73">
        <f t="shared" si="72"/>
        <v>3043</v>
      </c>
      <c r="J539" s="81"/>
    </row>
    <row r="540" spans="1:10" ht="16.5" customHeight="1">
      <c r="A540" s="70"/>
      <c r="B540" s="150" t="s">
        <v>308</v>
      </c>
      <c r="C540" s="197">
        <v>10</v>
      </c>
      <c r="D540" s="71" t="s">
        <v>85</v>
      </c>
      <c r="E540" s="226">
        <v>35</v>
      </c>
      <c r="F540" s="80">
        <f t="shared" si="70"/>
        <v>350</v>
      </c>
      <c r="G540" s="254">
        <v>0</v>
      </c>
      <c r="H540" s="290">
        <f t="shared" si="71"/>
        <v>0</v>
      </c>
      <c r="I540" s="73">
        <f t="shared" si="72"/>
        <v>350</v>
      </c>
      <c r="J540" s="81"/>
    </row>
    <row r="541" spans="1:10" ht="16.5" customHeight="1">
      <c r="A541" s="70"/>
      <c r="B541" s="142"/>
      <c r="C541" s="203"/>
      <c r="D541" s="71"/>
      <c r="E541" s="226"/>
      <c r="F541" s="80"/>
      <c r="G541" s="254"/>
      <c r="H541" s="294"/>
      <c r="I541" s="76"/>
      <c r="J541" s="81"/>
    </row>
    <row r="542" spans="1:10" ht="16.5" customHeight="1">
      <c r="A542" s="70"/>
      <c r="B542" s="142" t="s">
        <v>84</v>
      </c>
      <c r="C542" s="203"/>
      <c r="D542" s="71"/>
      <c r="E542" s="226"/>
      <c r="F542" s="143">
        <f>SUM(F528:F541)</f>
        <v>57120</v>
      </c>
      <c r="G542" s="260"/>
      <c r="H542" s="143">
        <f>SUM(H528:H541)</f>
        <v>4444</v>
      </c>
      <c r="I542" s="143">
        <f>F542+H542</f>
        <v>61564</v>
      </c>
      <c r="J542" s="81"/>
    </row>
    <row r="543" spans="1:10" ht="16.5" customHeight="1">
      <c r="A543" s="70"/>
      <c r="B543" s="69"/>
      <c r="C543" s="203"/>
      <c r="D543" s="71"/>
      <c r="E543" s="226"/>
      <c r="F543" s="80"/>
      <c r="G543" s="254"/>
      <c r="H543" s="294"/>
      <c r="I543" s="76"/>
      <c r="J543" s="81"/>
    </row>
    <row r="544" spans="1:10" ht="16.5" customHeight="1">
      <c r="A544" s="148" t="s">
        <v>110</v>
      </c>
      <c r="B544" s="135" t="s">
        <v>87</v>
      </c>
      <c r="C544" s="205"/>
      <c r="D544" s="136"/>
      <c r="E544" s="233"/>
      <c r="F544" s="149"/>
      <c r="G544" s="256"/>
      <c r="H544" s="288"/>
      <c r="I544" s="138"/>
      <c r="J544" s="139"/>
    </row>
    <row r="545" spans="1:10" ht="16.5" customHeight="1">
      <c r="A545" s="70"/>
      <c r="B545" s="69" t="s">
        <v>498</v>
      </c>
      <c r="C545" s="203">
        <v>1</v>
      </c>
      <c r="D545" s="71" t="s">
        <v>78</v>
      </c>
      <c r="E545" s="226">
        <v>2500</v>
      </c>
      <c r="F545" s="80">
        <f>ROUND(C545*E545,2)</f>
        <v>2500</v>
      </c>
      <c r="G545" s="254">
        <v>500</v>
      </c>
      <c r="H545" s="290">
        <f>ROUND(C545*G545,2)</f>
        <v>500</v>
      </c>
      <c r="I545" s="73">
        <f>F545+H545</f>
        <v>3000</v>
      </c>
      <c r="J545" s="81"/>
    </row>
    <row r="546" spans="1:10" ht="16.5" customHeight="1">
      <c r="A546" s="82"/>
      <c r="B546" s="69"/>
      <c r="C546" s="203"/>
      <c r="D546" s="71"/>
      <c r="E546" s="234"/>
      <c r="F546" s="80"/>
      <c r="G546" s="254"/>
      <c r="H546" s="290"/>
      <c r="I546" s="73"/>
      <c r="J546" s="81"/>
    </row>
    <row r="547" spans="1:10" ht="16.5" customHeight="1">
      <c r="A547" s="70"/>
      <c r="B547" s="142" t="s">
        <v>88</v>
      </c>
      <c r="C547" s="333"/>
      <c r="D547" s="86"/>
      <c r="E547" s="231"/>
      <c r="F547" s="334">
        <f>SUM(F545:F546)</f>
        <v>2500</v>
      </c>
      <c r="G547" s="261"/>
      <c r="H547" s="335">
        <f>SUM(H545:H546)</f>
        <v>500</v>
      </c>
      <c r="I547" s="334">
        <f>F547+H547</f>
        <v>3000</v>
      </c>
      <c r="J547" s="81"/>
    </row>
    <row r="548" spans="1:10" ht="16.5" customHeight="1">
      <c r="A548" s="70"/>
      <c r="B548" s="69"/>
      <c r="C548" s="203"/>
      <c r="D548" s="71"/>
      <c r="E548" s="231"/>
      <c r="F548" s="76"/>
      <c r="G548" s="254"/>
      <c r="H548" s="294"/>
      <c r="I548" s="73"/>
      <c r="J548" s="81"/>
    </row>
    <row r="549" spans="1:10" ht="16.5" customHeight="1">
      <c r="A549" s="70"/>
      <c r="B549" s="69"/>
      <c r="C549" s="203"/>
      <c r="D549" s="71"/>
      <c r="E549" s="231"/>
      <c r="F549" s="76"/>
      <c r="G549" s="254"/>
      <c r="H549" s="294"/>
      <c r="I549" s="73"/>
      <c r="J549" s="81"/>
    </row>
    <row r="550" spans="1:10" ht="16.5" customHeight="1">
      <c r="A550" s="70"/>
      <c r="B550" s="69"/>
      <c r="C550" s="203"/>
      <c r="D550" s="71"/>
      <c r="E550" s="231"/>
      <c r="F550" s="76"/>
      <c r="G550" s="254"/>
      <c r="H550" s="294"/>
      <c r="I550" s="73"/>
      <c r="J550" s="81"/>
    </row>
    <row r="551" spans="1:10" ht="16.5" customHeight="1">
      <c r="A551" s="70"/>
      <c r="B551" s="69"/>
      <c r="C551" s="203"/>
      <c r="D551" s="71"/>
      <c r="E551" s="231"/>
      <c r="F551" s="76"/>
      <c r="G551" s="254"/>
      <c r="H551" s="294"/>
      <c r="I551" s="73"/>
      <c r="J551" s="81"/>
    </row>
    <row r="552" spans="1:10" ht="16.5" customHeight="1" thickBot="1">
      <c r="A552" s="128"/>
      <c r="B552" s="173"/>
      <c r="C552" s="214"/>
      <c r="D552" s="174"/>
      <c r="E552" s="241"/>
      <c r="F552" s="367"/>
      <c r="G552" s="264"/>
      <c r="H552" s="296"/>
      <c r="I552" s="176"/>
      <c r="J552" s="177"/>
    </row>
    <row r="553" spans="1:10" ht="16.5" customHeight="1" thickTop="1">
      <c r="A553" s="269" t="s">
        <v>111</v>
      </c>
      <c r="B553" s="272" t="s">
        <v>91</v>
      </c>
      <c r="C553" s="215"/>
      <c r="D553" s="178"/>
      <c r="E553" s="226"/>
      <c r="F553" s="149"/>
      <c r="G553" s="260"/>
      <c r="H553" s="293"/>
      <c r="I553" s="138"/>
      <c r="J553" s="139"/>
    </row>
    <row r="554" spans="1:10" ht="16.5" customHeight="1">
      <c r="A554" s="140"/>
      <c r="B554" s="69" t="s">
        <v>529</v>
      </c>
      <c r="C554" s="203">
        <v>1</v>
      </c>
      <c r="D554" s="71" t="s">
        <v>8</v>
      </c>
      <c r="E554" s="226">
        <v>440</v>
      </c>
      <c r="F554" s="80">
        <f aca="true" t="shared" si="73" ref="F554:F560">ROUND(C554*E554,2)</f>
        <v>440</v>
      </c>
      <c r="G554" s="254">
        <v>100</v>
      </c>
      <c r="H554" s="290">
        <f>ROUND(C554*G554,2)</f>
        <v>100</v>
      </c>
      <c r="I554" s="73">
        <f aca="true" t="shared" si="74" ref="I554:I560">F554+H554</f>
        <v>540</v>
      </c>
      <c r="J554" s="81"/>
    </row>
    <row r="555" spans="1:10" ht="16.5" customHeight="1">
      <c r="A555" s="70"/>
      <c r="B555" s="69" t="s">
        <v>467</v>
      </c>
      <c r="C555" s="203">
        <v>16</v>
      </c>
      <c r="D555" s="71" t="s">
        <v>8</v>
      </c>
      <c r="E555" s="226">
        <v>640</v>
      </c>
      <c r="F555" s="80">
        <f t="shared" si="73"/>
        <v>10240</v>
      </c>
      <c r="G555" s="254">
        <v>70</v>
      </c>
      <c r="H555" s="290">
        <f aca="true" t="shared" si="75" ref="H555:H560">ROUND(C555*G555,2)</f>
        <v>1120</v>
      </c>
      <c r="I555" s="73">
        <f t="shared" si="74"/>
        <v>11360</v>
      </c>
      <c r="J555" s="81"/>
    </row>
    <row r="556" spans="1:10" ht="16.5" customHeight="1">
      <c r="A556" s="70"/>
      <c r="B556" s="69" t="s">
        <v>466</v>
      </c>
      <c r="C556" s="203">
        <v>2</v>
      </c>
      <c r="D556" s="71" t="s">
        <v>8</v>
      </c>
      <c r="E556" s="226">
        <v>900</v>
      </c>
      <c r="F556" s="80">
        <f t="shared" si="73"/>
        <v>1800</v>
      </c>
      <c r="G556" s="254">
        <v>70</v>
      </c>
      <c r="H556" s="290">
        <f t="shared" si="75"/>
        <v>140</v>
      </c>
      <c r="I556" s="73">
        <f t="shared" si="74"/>
        <v>1940</v>
      </c>
      <c r="J556" s="81"/>
    </row>
    <row r="557" spans="1:10" ht="16.5" customHeight="1">
      <c r="A557" s="134"/>
      <c r="B557" s="69" t="s">
        <v>383</v>
      </c>
      <c r="C557" s="203">
        <v>6</v>
      </c>
      <c r="D557" s="71" t="s">
        <v>367</v>
      </c>
      <c r="E557" s="231">
        <v>96</v>
      </c>
      <c r="F557" s="80">
        <f t="shared" si="73"/>
        <v>576</v>
      </c>
      <c r="G557" s="254">
        <v>70</v>
      </c>
      <c r="H557" s="290">
        <f t="shared" si="75"/>
        <v>420</v>
      </c>
      <c r="I557" s="73">
        <f t="shared" si="74"/>
        <v>996</v>
      </c>
      <c r="J557" s="81"/>
    </row>
    <row r="558" spans="1:10" ht="16.5" customHeight="1">
      <c r="A558" s="70"/>
      <c r="B558" s="69" t="s">
        <v>384</v>
      </c>
      <c r="C558" s="203">
        <v>1</v>
      </c>
      <c r="D558" s="71" t="s">
        <v>8</v>
      </c>
      <c r="E558" s="234">
        <v>1300</v>
      </c>
      <c r="F558" s="80">
        <f t="shared" si="73"/>
        <v>1300</v>
      </c>
      <c r="G558" s="254">
        <v>170</v>
      </c>
      <c r="H558" s="290">
        <f t="shared" si="75"/>
        <v>170</v>
      </c>
      <c r="I558" s="73">
        <f t="shared" si="74"/>
        <v>1470</v>
      </c>
      <c r="J558" s="81"/>
    </row>
    <row r="559" spans="1:10" ht="16.5" customHeight="1">
      <c r="A559" s="70"/>
      <c r="B559" s="69" t="s">
        <v>385</v>
      </c>
      <c r="C559" s="203">
        <v>1</v>
      </c>
      <c r="D559" s="71" t="s">
        <v>8</v>
      </c>
      <c r="E559" s="234">
        <v>250</v>
      </c>
      <c r="F559" s="80">
        <f t="shared" si="73"/>
        <v>250</v>
      </c>
      <c r="G559" s="254">
        <v>100</v>
      </c>
      <c r="H559" s="290">
        <f t="shared" si="75"/>
        <v>100</v>
      </c>
      <c r="I559" s="73">
        <f t="shared" si="74"/>
        <v>350</v>
      </c>
      <c r="J559" s="74"/>
    </row>
    <row r="560" spans="1:10" ht="16.5" customHeight="1">
      <c r="A560" s="70"/>
      <c r="B560" s="69" t="s">
        <v>386</v>
      </c>
      <c r="C560" s="203">
        <v>1</v>
      </c>
      <c r="D560" s="71" t="s">
        <v>78</v>
      </c>
      <c r="E560" s="227">
        <v>4000</v>
      </c>
      <c r="F560" s="80">
        <f t="shared" si="73"/>
        <v>4000</v>
      </c>
      <c r="G560" s="254">
        <v>1000</v>
      </c>
      <c r="H560" s="290">
        <f t="shared" si="75"/>
        <v>1000</v>
      </c>
      <c r="I560" s="73">
        <f t="shared" si="74"/>
        <v>5000</v>
      </c>
      <c r="J560" s="74"/>
    </row>
    <row r="561" spans="1:10" ht="16.5" customHeight="1">
      <c r="A561" s="70"/>
      <c r="B561" s="69"/>
      <c r="C561" s="211"/>
      <c r="D561" s="71"/>
      <c r="E561" s="227"/>
      <c r="F561" s="80"/>
      <c r="G561" s="260"/>
      <c r="H561" s="290"/>
      <c r="I561" s="72"/>
      <c r="J561" s="74"/>
    </row>
    <row r="562" spans="1:10" ht="16.5" customHeight="1">
      <c r="A562" s="82"/>
      <c r="B562" s="142" t="s">
        <v>93</v>
      </c>
      <c r="C562" s="197"/>
      <c r="D562" s="86"/>
      <c r="E562" s="231"/>
      <c r="F562" s="143">
        <f>SUM(F554:F561)</f>
        <v>18606</v>
      </c>
      <c r="G562" s="257"/>
      <c r="H562" s="143">
        <f>SUM(H554:H561)</f>
        <v>3050</v>
      </c>
      <c r="I562" s="143">
        <f>F562+H562</f>
        <v>21656</v>
      </c>
      <c r="J562" s="74"/>
    </row>
    <row r="563" spans="1:10" ht="16.5" customHeight="1">
      <c r="A563" s="82"/>
      <c r="B563" s="142"/>
      <c r="C563" s="197"/>
      <c r="D563" s="86"/>
      <c r="E563" s="231"/>
      <c r="F563" s="143"/>
      <c r="G563" s="257"/>
      <c r="H563" s="295"/>
      <c r="I563" s="143"/>
      <c r="J563" s="74"/>
    </row>
    <row r="564" spans="1:10" ht="16.5" customHeight="1">
      <c r="A564" s="82"/>
      <c r="B564" s="142"/>
      <c r="C564" s="197"/>
      <c r="D564" s="86"/>
      <c r="E564" s="231"/>
      <c r="F564" s="143"/>
      <c r="G564" s="257"/>
      <c r="H564" s="295"/>
      <c r="I564" s="143"/>
      <c r="J564" s="74"/>
    </row>
    <row r="565" spans="1:10" ht="16.5" customHeight="1">
      <c r="A565" s="82"/>
      <c r="B565" s="142"/>
      <c r="C565" s="197"/>
      <c r="D565" s="86"/>
      <c r="E565" s="231"/>
      <c r="F565" s="143"/>
      <c r="G565" s="257"/>
      <c r="H565" s="295"/>
      <c r="I565" s="143"/>
      <c r="J565" s="74"/>
    </row>
    <row r="566" spans="1:10" ht="16.5" customHeight="1">
      <c r="A566" s="82"/>
      <c r="B566" s="142"/>
      <c r="C566" s="197"/>
      <c r="D566" s="86"/>
      <c r="E566" s="231"/>
      <c r="F566" s="143"/>
      <c r="G566" s="257"/>
      <c r="H566" s="295"/>
      <c r="I566" s="143"/>
      <c r="J566" s="74"/>
    </row>
    <row r="567" spans="1:10" ht="16.5" customHeight="1">
      <c r="A567" s="82"/>
      <c r="B567" s="142"/>
      <c r="C567" s="197"/>
      <c r="D567" s="86"/>
      <c r="E567" s="231"/>
      <c r="F567" s="143"/>
      <c r="G567" s="257"/>
      <c r="H567" s="295"/>
      <c r="I567" s="143"/>
      <c r="J567" s="74"/>
    </row>
    <row r="568" spans="1:10" ht="16.5" customHeight="1">
      <c r="A568" s="82"/>
      <c r="B568" s="142"/>
      <c r="C568" s="197"/>
      <c r="D568" s="86"/>
      <c r="E568" s="231"/>
      <c r="F568" s="143"/>
      <c r="G568" s="257"/>
      <c r="H568" s="295"/>
      <c r="I568" s="143"/>
      <c r="J568" s="74"/>
    </row>
    <row r="569" spans="1:10" ht="16.5" customHeight="1">
      <c r="A569" s="82"/>
      <c r="B569" s="142"/>
      <c r="C569" s="197"/>
      <c r="D569" s="86"/>
      <c r="E569" s="231"/>
      <c r="F569" s="143"/>
      <c r="G569" s="257"/>
      <c r="H569" s="295"/>
      <c r="I569" s="143"/>
      <c r="J569" s="74"/>
    </row>
    <row r="570" spans="1:10" ht="16.5" customHeight="1">
      <c r="A570" s="82"/>
      <c r="B570" s="142"/>
      <c r="C570" s="197"/>
      <c r="D570" s="86"/>
      <c r="E570" s="231"/>
      <c r="F570" s="143"/>
      <c r="G570" s="257"/>
      <c r="H570" s="295"/>
      <c r="I570" s="143"/>
      <c r="J570" s="74"/>
    </row>
    <row r="571" spans="1:10" ht="16.5" customHeight="1">
      <c r="A571" s="82"/>
      <c r="B571" s="142"/>
      <c r="C571" s="197"/>
      <c r="D571" s="86"/>
      <c r="E571" s="231"/>
      <c r="F571" s="143"/>
      <c r="G571" s="257"/>
      <c r="H571" s="295"/>
      <c r="I571" s="143"/>
      <c r="J571" s="74"/>
    </row>
    <row r="572" spans="1:10" ht="16.5" customHeight="1">
      <c r="A572" s="82"/>
      <c r="B572" s="142"/>
      <c r="C572" s="197"/>
      <c r="D572" s="86"/>
      <c r="E572" s="231"/>
      <c r="F572" s="143"/>
      <c r="G572" s="257"/>
      <c r="H572" s="295"/>
      <c r="I572" s="143"/>
      <c r="J572" s="74"/>
    </row>
    <row r="573" spans="1:10" ht="16.5" customHeight="1">
      <c r="A573" s="82"/>
      <c r="B573" s="142"/>
      <c r="C573" s="197"/>
      <c r="D573" s="86"/>
      <c r="E573" s="231"/>
      <c r="F573" s="143"/>
      <c r="G573" s="257"/>
      <c r="H573" s="295"/>
      <c r="I573" s="143"/>
      <c r="J573" s="74"/>
    </row>
    <row r="574" spans="1:10" ht="16.5" customHeight="1">
      <c r="A574" s="82"/>
      <c r="B574" s="142"/>
      <c r="C574" s="197"/>
      <c r="D574" s="86"/>
      <c r="E574" s="231"/>
      <c r="F574" s="143"/>
      <c r="G574" s="257"/>
      <c r="H574" s="295"/>
      <c r="I574" s="143"/>
      <c r="J574" s="74"/>
    </row>
    <row r="575" spans="1:10" ht="16.5" customHeight="1">
      <c r="A575" s="82"/>
      <c r="B575" s="142"/>
      <c r="C575" s="197"/>
      <c r="D575" s="86"/>
      <c r="E575" s="231"/>
      <c r="F575" s="143"/>
      <c r="G575" s="257"/>
      <c r="H575" s="295"/>
      <c r="I575" s="143"/>
      <c r="J575" s="74"/>
    </row>
    <row r="576" spans="1:10" ht="16.5" customHeight="1">
      <c r="A576" s="82"/>
      <c r="B576" s="142"/>
      <c r="C576" s="197"/>
      <c r="D576" s="86"/>
      <c r="E576" s="231"/>
      <c r="F576" s="143"/>
      <c r="G576" s="257"/>
      <c r="H576" s="295"/>
      <c r="I576" s="143"/>
      <c r="J576" s="74"/>
    </row>
    <row r="577" spans="1:10" ht="16.5" customHeight="1">
      <c r="A577" s="82"/>
      <c r="B577" s="142"/>
      <c r="C577" s="197"/>
      <c r="D577" s="86"/>
      <c r="E577" s="231"/>
      <c r="F577" s="143"/>
      <c r="G577" s="257"/>
      <c r="H577" s="295"/>
      <c r="I577" s="143"/>
      <c r="J577" s="74"/>
    </row>
    <row r="578" spans="1:10" ht="16.5" customHeight="1" thickBot="1">
      <c r="A578" s="185"/>
      <c r="B578" s="186"/>
      <c r="C578" s="217"/>
      <c r="D578" s="187"/>
      <c r="E578" s="241"/>
      <c r="F578" s="188"/>
      <c r="G578" s="266"/>
      <c r="H578" s="292"/>
      <c r="I578" s="188"/>
      <c r="J578" s="171"/>
    </row>
    <row r="579" spans="1:10" ht="16.5" customHeight="1" thickTop="1">
      <c r="A579" s="134">
        <v>6</v>
      </c>
      <c r="B579" s="135" t="s">
        <v>121</v>
      </c>
      <c r="C579" s="205"/>
      <c r="D579" s="136"/>
      <c r="E579" s="233"/>
      <c r="F579" s="149"/>
      <c r="G579" s="256"/>
      <c r="H579" s="288"/>
      <c r="I579" s="138"/>
      <c r="J579" s="139"/>
    </row>
    <row r="580" spans="1:10" ht="16.5" customHeight="1">
      <c r="A580" s="140" t="s">
        <v>112</v>
      </c>
      <c r="B580" s="141" t="s">
        <v>80</v>
      </c>
      <c r="C580" s="203"/>
      <c r="D580" s="71"/>
      <c r="E580" s="226"/>
      <c r="F580" s="80"/>
      <c r="G580" s="254"/>
      <c r="H580" s="294"/>
      <c r="I580" s="73"/>
      <c r="J580" s="74"/>
    </row>
    <row r="581" spans="1:10" ht="16.5" customHeight="1">
      <c r="A581" s="70"/>
      <c r="B581" s="157" t="s">
        <v>309</v>
      </c>
      <c r="C581" s="203">
        <v>0</v>
      </c>
      <c r="D581" s="71" t="s">
        <v>8</v>
      </c>
      <c r="E581" s="226">
        <v>0</v>
      </c>
      <c r="F581" s="72">
        <f aca="true" t="shared" si="76" ref="F581:F593">ROUND(C581*E581,2)</f>
        <v>0</v>
      </c>
      <c r="G581" s="254">
        <v>25</v>
      </c>
      <c r="H581" s="290">
        <f aca="true" t="shared" si="77" ref="H581:H593">ROUND(C581*G581,2)</f>
        <v>0</v>
      </c>
      <c r="I581" s="73">
        <f aca="true" t="shared" si="78" ref="I581:I593">F581+H581</f>
        <v>0</v>
      </c>
      <c r="J581" s="74" t="s">
        <v>77</v>
      </c>
    </row>
    <row r="582" spans="1:10" ht="16.5" customHeight="1">
      <c r="A582" s="70"/>
      <c r="B582" s="157" t="s">
        <v>362</v>
      </c>
      <c r="C582" s="203">
        <v>0</v>
      </c>
      <c r="D582" s="71" t="s">
        <v>68</v>
      </c>
      <c r="E582" s="226">
        <v>0</v>
      </c>
      <c r="F582" s="72">
        <f t="shared" si="76"/>
        <v>0</v>
      </c>
      <c r="G582" s="254">
        <v>25</v>
      </c>
      <c r="H582" s="290">
        <f t="shared" si="77"/>
        <v>0</v>
      </c>
      <c r="I582" s="73">
        <f t="shared" si="78"/>
        <v>0</v>
      </c>
      <c r="J582" s="74" t="s">
        <v>76</v>
      </c>
    </row>
    <row r="583" spans="1:10" ht="16.5" customHeight="1">
      <c r="A583" s="70"/>
      <c r="B583" s="157" t="s">
        <v>310</v>
      </c>
      <c r="C583" s="203">
        <v>0</v>
      </c>
      <c r="D583" s="71" t="s">
        <v>79</v>
      </c>
      <c r="E583" s="226">
        <v>0</v>
      </c>
      <c r="F583" s="72">
        <f t="shared" si="76"/>
        <v>0</v>
      </c>
      <c r="G583" s="254">
        <v>10</v>
      </c>
      <c r="H583" s="290">
        <f t="shared" si="77"/>
        <v>0</v>
      </c>
      <c r="I583" s="73">
        <f t="shared" si="78"/>
        <v>0</v>
      </c>
      <c r="J583" s="74" t="s">
        <v>77</v>
      </c>
    </row>
    <row r="584" spans="1:10" ht="16.5" customHeight="1">
      <c r="A584" s="77"/>
      <c r="B584" s="157" t="s">
        <v>311</v>
      </c>
      <c r="C584" s="203">
        <v>0</v>
      </c>
      <c r="D584" s="71" t="s">
        <v>8</v>
      </c>
      <c r="E584" s="226">
        <v>0</v>
      </c>
      <c r="F584" s="72">
        <f t="shared" si="76"/>
        <v>0</v>
      </c>
      <c r="G584" s="254">
        <v>10</v>
      </c>
      <c r="H584" s="290">
        <f t="shared" si="77"/>
        <v>0</v>
      </c>
      <c r="I584" s="73">
        <f t="shared" si="78"/>
        <v>0</v>
      </c>
      <c r="J584" s="74" t="s">
        <v>77</v>
      </c>
    </row>
    <row r="585" spans="1:10" ht="16.5" customHeight="1">
      <c r="A585" s="78"/>
      <c r="B585" s="157" t="s">
        <v>312</v>
      </c>
      <c r="C585" s="203">
        <v>0</v>
      </c>
      <c r="D585" s="71" t="s">
        <v>8</v>
      </c>
      <c r="E585" s="226">
        <v>0</v>
      </c>
      <c r="F585" s="72">
        <f t="shared" si="76"/>
        <v>0</v>
      </c>
      <c r="G585" s="254">
        <v>50</v>
      </c>
      <c r="H585" s="290">
        <f t="shared" si="77"/>
        <v>0</v>
      </c>
      <c r="I585" s="73">
        <f t="shared" si="78"/>
        <v>0</v>
      </c>
      <c r="J585" s="74" t="s">
        <v>77</v>
      </c>
    </row>
    <row r="586" spans="1:10" ht="16.5" customHeight="1">
      <c r="A586" s="78"/>
      <c r="B586" s="157" t="s">
        <v>313</v>
      </c>
      <c r="C586" s="203">
        <v>0</v>
      </c>
      <c r="D586" s="71" t="s">
        <v>8</v>
      </c>
      <c r="E586" s="226">
        <v>0</v>
      </c>
      <c r="F586" s="72">
        <f t="shared" si="76"/>
        <v>0</v>
      </c>
      <c r="G586" s="254">
        <v>100</v>
      </c>
      <c r="H586" s="290">
        <f t="shared" si="77"/>
        <v>0</v>
      </c>
      <c r="I586" s="73">
        <f t="shared" si="78"/>
        <v>0</v>
      </c>
      <c r="J586" s="74" t="s">
        <v>77</v>
      </c>
    </row>
    <row r="587" spans="1:10" ht="16.5" customHeight="1">
      <c r="A587" s="79"/>
      <c r="B587" s="157" t="s">
        <v>314</v>
      </c>
      <c r="C587" s="203">
        <v>0</v>
      </c>
      <c r="D587" s="71" t="s">
        <v>78</v>
      </c>
      <c r="E587" s="226">
        <v>0</v>
      </c>
      <c r="F587" s="72">
        <f t="shared" si="76"/>
        <v>0</v>
      </c>
      <c r="G587" s="254">
        <v>200</v>
      </c>
      <c r="H587" s="290">
        <f t="shared" si="77"/>
        <v>0</v>
      </c>
      <c r="I587" s="73">
        <f t="shared" si="78"/>
        <v>0</v>
      </c>
      <c r="J587" s="74" t="s">
        <v>77</v>
      </c>
    </row>
    <row r="588" spans="1:10" ht="16.5" customHeight="1">
      <c r="A588" s="70"/>
      <c r="B588" s="157" t="s">
        <v>315</v>
      </c>
      <c r="C588" s="203">
        <v>0</v>
      </c>
      <c r="D588" s="71" t="s">
        <v>68</v>
      </c>
      <c r="E588" s="226">
        <v>0</v>
      </c>
      <c r="F588" s="72">
        <f t="shared" si="76"/>
        <v>0</v>
      </c>
      <c r="G588" s="254">
        <v>35</v>
      </c>
      <c r="H588" s="290">
        <f t="shared" si="77"/>
        <v>0</v>
      </c>
      <c r="I588" s="73">
        <f t="shared" si="78"/>
        <v>0</v>
      </c>
      <c r="J588" s="74" t="s">
        <v>76</v>
      </c>
    </row>
    <row r="589" spans="1:10" ht="16.5" customHeight="1">
      <c r="A589" s="70"/>
      <c r="B589" s="157" t="s">
        <v>316</v>
      </c>
      <c r="C589" s="203">
        <v>0</v>
      </c>
      <c r="D589" s="71" t="s">
        <v>68</v>
      </c>
      <c r="E589" s="226">
        <v>0</v>
      </c>
      <c r="F589" s="72">
        <f t="shared" si="76"/>
        <v>0</v>
      </c>
      <c r="G589" s="254">
        <v>40</v>
      </c>
      <c r="H589" s="290">
        <f t="shared" si="77"/>
        <v>0</v>
      </c>
      <c r="I589" s="73">
        <f t="shared" si="78"/>
        <v>0</v>
      </c>
      <c r="J589" s="74" t="s">
        <v>76</v>
      </c>
    </row>
    <row r="590" spans="1:10" ht="16.5" customHeight="1">
      <c r="A590" s="70"/>
      <c r="B590" s="157" t="s">
        <v>317</v>
      </c>
      <c r="C590" s="203">
        <v>0</v>
      </c>
      <c r="D590" s="71" t="s">
        <v>78</v>
      </c>
      <c r="E590" s="226">
        <v>0</v>
      </c>
      <c r="F590" s="72">
        <f t="shared" si="76"/>
        <v>0</v>
      </c>
      <c r="G590" s="254">
        <v>200</v>
      </c>
      <c r="H590" s="290">
        <f t="shared" si="77"/>
        <v>0</v>
      </c>
      <c r="I590" s="73">
        <f t="shared" si="78"/>
        <v>0</v>
      </c>
      <c r="J590" s="74" t="s">
        <v>76</v>
      </c>
    </row>
    <row r="591" spans="1:10" ht="16.5" customHeight="1">
      <c r="A591" s="70"/>
      <c r="B591" s="157" t="s">
        <v>318</v>
      </c>
      <c r="C591" s="203">
        <v>0</v>
      </c>
      <c r="D591" s="71" t="s">
        <v>78</v>
      </c>
      <c r="E591" s="226">
        <v>70</v>
      </c>
      <c r="F591" s="72">
        <f t="shared" si="76"/>
        <v>0</v>
      </c>
      <c r="G591" s="254">
        <v>10</v>
      </c>
      <c r="H591" s="290">
        <f t="shared" si="77"/>
        <v>0</v>
      </c>
      <c r="I591" s="73">
        <f t="shared" si="78"/>
        <v>0</v>
      </c>
      <c r="J591" s="74"/>
    </row>
    <row r="592" spans="1:10" ht="16.5" customHeight="1">
      <c r="A592" s="70"/>
      <c r="B592" s="154" t="s">
        <v>319</v>
      </c>
      <c r="C592" s="203">
        <v>0</v>
      </c>
      <c r="D592" s="71" t="s">
        <v>78</v>
      </c>
      <c r="E592" s="234">
        <v>7500</v>
      </c>
      <c r="F592" s="72">
        <f t="shared" si="76"/>
        <v>0</v>
      </c>
      <c r="G592" s="254">
        <v>1315</v>
      </c>
      <c r="H592" s="290">
        <f t="shared" si="77"/>
        <v>0</v>
      </c>
      <c r="I592" s="73">
        <f t="shared" si="78"/>
        <v>0</v>
      </c>
      <c r="J592" s="81"/>
    </row>
    <row r="593" spans="1:10" ht="16.5" customHeight="1">
      <c r="A593" s="70"/>
      <c r="B593" s="83" t="s">
        <v>516</v>
      </c>
      <c r="C593" s="203">
        <v>0</v>
      </c>
      <c r="D593" s="71" t="s">
        <v>78</v>
      </c>
      <c r="E593" s="231">
        <v>200</v>
      </c>
      <c r="F593" s="72">
        <f t="shared" si="76"/>
        <v>0</v>
      </c>
      <c r="G593" s="254">
        <v>90</v>
      </c>
      <c r="H593" s="290">
        <f t="shared" si="77"/>
        <v>0</v>
      </c>
      <c r="I593" s="73">
        <f t="shared" si="78"/>
        <v>0</v>
      </c>
      <c r="J593" s="81"/>
    </row>
    <row r="594" spans="1:10" ht="16.5" customHeight="1">
      <c r="A594" s="82"/>
      <c r="B594" s="69" t="s">
        <v>320</v>
      </c>
      <c r="C594" s="203">
        <v>0</v>
      </c>
      <c r="D594" s="71" t="s">
        <v>78</v>
      </c>
      <c r="E594" s="226">
        <v>0</v>
      </c>
      <c r="F594" s="80">
        <f aca="true" t="shared" si="79" ref="F594:F601">ROUND(C594*E594,2)</f>
        <v>0</v>
      </c>
      <c r="G594" s="237">
        <v>100</v>
      </c>
      <c r="H594" s="290">
        <f aca="true" t="shared" si="80" ref="H594:H601">ROUND(C594*G594,2)</f>
        <v>0</v>
      </c>
      <c r="I594" s="73">
        <f aca="true" t="shared" si="81" ref="I594:I601">F594+H594</f>
        <v>0</v>
      </c>
      <c r="J594" s="74" t="s">
        <v>77</v>
      </c>
    </row>
    <row r="595" spans="1:10" ht="16.5" customHeight="1">
      <c r="A595" s="82"/>
      <c r="B595" s="69" t="s">
        <v>321</v>
      </c>
      <c r="C595" s="203">
        <v>0</v>
      </c>
      <c r="D595" s="71" t="s">
        <v>78</v>
      </c>
      <c r="E595" s="231">
        <v>2000</v>
      </c>
      <c r="F595" s="80">
        <f t="shared" si="79"/>
        <v>0</v>
      </c>
      <c r="G595" s="258">
        <v>500</v>
      </c>
      <c r="H595" s="290">
        <f t="shared" si="80"/>
        <v>0</v>
      </c>
      <c r="I595" s="73">
        <f t="shared" si="81"/>
        <v>0</v>
      </c>
      <c r="J595" s="74"/>
    </row>
    <row r="596" spans="1:10" ht="16.5" customHeight="1">
      <c r="A596" s="82"/>
      <c r="B596" s="69" t="s">
        <v>322</v>
      </c>
      <c r="C596" s="203">
        <v>0</v>
      </c>
      <c r="D596" s="71" t="s">
        <v>92</v>
      </c>
      <c r="E596" s="231">
        <v>60</v>
      </c>
      <c r="F596" s="80">
        <f t="shared" si="79"/>
        <v>0</v>
      </c>
      <c r="G596" s="258">
        <v>40</v>
      </c>
      <c r="H596" s="290">
        <f t="shared" si="80"/>
        <v>0</v>
      </c>
      <c r="I596" s="73">
        <f t="shared" si="81"/>
        <v>0</v>
      </c>
      <c r="J596" s="74"/>
    </row>
    <row r="597" spans="1:10" ht="16.5" customHeight="1">
      <c r="A597" s="82"/>
      <c r="B597" s="69" t="s">
        <v>323</v>
      </c>
      <c r="C597" s="203">
        <v>0</v>
      </c>
      <c r="D597" s="71" t="s">
        <v>68</v>
      </c>
      <c r="E597" s="231">
        <v>200</v>
      </c>
      <c r="F597" s="80">
        <f t="shared" si="79"/>
        <v>0</v>
      </c>
      <c r="G597" s="254">
        <v>85</v>
      </c>
      <c r="H597" s="290">
        <f t="shared" si="80"/>
        <v>0</v>
      </c>
      <c r="I597" s="73">
        <f t="shared" si="81"/>
        <v>0</v>
      </c>
      <c r="J597" s="74"/>
    </row>
    <row r="598" spans="1:10" ht="16.5" customHeight="1">
      <c r="A598" s="78"/>
      <c r="B598" s="154" t="s">
        <v>324</v>
      </c>
      <c r="C598" s="203">
        <v>0</v>
      </c>
      <c r="D598" s="71" t="s">
        <v>68</v>
      </c>
      <c r="E598" s="231">
        <v>55</v>
      </c>
      <c r="F598" s="80">
        <f t="shared" si="79"/>
        <v>0</v>
      </c>
      <c r="G598" s="254">
        <v>80</v>
      </c>
      <c r="H598" s="290">
        <f t="shared" si="80"/>
        <v>0</v>
      </c>
      <c r="I598" s="73">
        <f t="shared" si="81"/>
        <v>0</v>
      </c>
      <c r="J598" s="74"/>
    </row>
    <row r="599" spans="1:10" ht="16.5" customHeight="1">
      <c r="A599" s="78"/>
      <c r="B599" s="83" t="s">
        <v>325</v>
      </c>
      <c r="C599" s="203">
        <v>0</v>
      </c>
      <c r="D599" s="71" t="s">
        <v>89</v>
      </c>
      <c r="E599" s="228">
        <v>0</v>
      </c>
      <c r="F599" s="80">
        <f t="shared" si="79"/>
        <v>0</v>
      </c>
      <c r="G599" s="237">
        <v>250</v>
      </c>
      <c r="H599" s="290">
        <f t="shared" si="80"/>
        <v>0</v>
      </c>
      <c r="I599" s="73">
        <f t="shared" si="81"/>
        <v>0</v>
      </c>
      <c r="J599" s="155"/>
    </row>
    <row r="600" spans="1:10" ht="16.5" customHeight="1">
      <c r="A600" s="78"/>
      <c r="B600" s="156" t="s">
        <v>326</v>
      </c>
      <c r="C600" s="203">
        <v>0</v>
      </c>
      <c r="D600" s="147" t="s">
        <v>89</v>
      </c>
      <c r="E600" s="226">
        <v>0</v>
      </c>
      <c r="F600" s="80">
        <f t="shared" si="79"/>
        <v>0</v>
      </c>
      <c r="G600" s="254">
        <v>150</v>
      </c>
      <c r="H600" s="290">
        <f t="shared" si="80"/>
        <v>0</v>
      </c>
      <c r="I600" s="73">
        <f t="shared" si="81"/>
        <v>0</v>
      </c>
      <c r="J600" s="155"/>
    </row>
    <row r="601" spans="1:10" ht="16.5" customHeight="1">
      <c r="A601" s="189"/>
      <c r="B601" s="157" t="s">
        <v>327</v>
      </c>
      <c r="C601" s="203">
        <v>0</v>
      </c>
      <c r="D601" s="71" t="s">
        <v>78</v>
      </c>
      <c r="E601" s="226">
        <v>0</v>
      </c>
      <c r="F601" s="80">
        <f t="shared" si="79"/>
        <v>0</v>
      </c>
      <c r="G601" s="254">
        <v>200</v>
      </c>
      <c r="H601" s="290">
        <f t="shared" si="80"/>
        <v>0</v>
      </c>
      <c r="I601" s="73">
        <f t="shared" si="81"/>
        <v>0</v>
      </c>
      <c r="J601" s="74" t="s">
        <v>76</v>
      </c>
    </row>
    <row r="602" spans="1:10" ht="16.5" customHeight="1">
      <c r="A602" s="84"/>
      <c r="B602" s="157"/>
      <c r="C602" s="203"/>
      <c r="D602" s="71"/>
      <c r="E602" s="228"/>
      <c r="F602" s="80"/>
      <c r="G602" s="254"/>
      <c r="H602" s="291"/>
      <c r="I602" s="73"/>
      <c r="J602" s="87"/>
    </row>
    <row r="603" spans="1:10" ht="16.5" customHeight="1">
      <c r="A603" s="158"/>
      <c r="B603" s="142" t="s">
        <v>81</v>
      </c>
      <c r="C603" s="203"/>
      <c r="D603" s="71"/>
      <c r="E603" s="231"/>
      <c r="F603" s="143">
        <f>SUM(F581:F602)</f>
        <v>0</v>
      </c>
      <c r="G603" s="259"/>
      <c r="H603" s="143">
        <f>SUM(H581:H602)</f>
        <v>0</v>
      </c>
      <c r="I603" s="143">
        <f>F603+H603</f>
        <v>0</v>
      </c>
      <c r="J603" s="81"/>
    </row>
    <row r="604" spans="1:10" ht="16.5" customHeight="1" thickBot="1">
      <c r="A604" s="190"/>
      <c r="B604" s="186"/>
      <c r="C604" s="214"/>
      <c r="D604" s="174"/>
      <c r="E604" s="241"/>
      <c r="F604" s="188"/>
      <c r="G604" s="268"/>
      <c r="H604" s="188"/>
      <c r="I604" s="188"/>
      <c r="J604" s="177"/>
    </row>
    <row r="605" spans="1:10" ht="16.5" customHeight="1" thickTop="1">
      <c r="A605" s="269" t="s">
        <v>113</v>
      </c>
      <c r="B605" s="270" t="s">
        <v>136</v>
      </c>
      <c r="C605" s="215"/>
      <c r="D605" s="178"/>
      <c r="E605" s="226"/>
      <c r="F605" s="149"/>
      <c r="G605" s="260"/>
      <c r="H605" s="293"/>
      <c r="I605" s="138"/>
      <c r="J605" s="139"/>
    </row>
    <row r="606" spans="1:10" ht="16.5" customHeight="1">
      <c r="A606" s="77"/>
      <c r="B606" s="350" t="s">
        <v>509</v>
      </c>
      <c r="C606" s="203">
        <v>0</v>
      </c>
      <c r="D606" s="71" t="s">
        <v>68</v>
      </c>
      <c r="E606" s="231">
        <v>240</v>
      </c>
      <c r="F606" s="80">
        <f aca="true" t="shared" si="82" ref="F606:F625">ROUND(C606*E606,2)</f>
        <v>0</v>
      </c>
      <c r="G606" s="254">
        <v>100</v>
      </c>
      <c r="H606" s="290">
        <f aca="true" t="shared" si="83" ref="H606:H625">ROUND(C606*G606,2)</f>
        <v>0</v>
      </c>
      <c r="I606" s="73">
        <f aca="true" t="shared" si="84" ref="I606:I625">F606+H606</f>
        <v>0</v>
      </c>
      <c r="J606" s="81"/>
    </row>
    <row r="607" spans="1:10" ht="16.5" customHeight="1">
      <c r="A607" s="82"/>
      <c r="B607" s="83" t="s">
        <v>328</v>
      </c>
      <c r="C607" s="203">
        <v>0</v>
      </c>
      <c r="D607" s="71" t="s">
        <v>8</v>
      </c>
      <c r="E607" s="231">
        <v>200</v>
      </c>
      <c r="F607" s="80">
        <f t="shared" si="82"/>
        <v>0</v>
      </c>
      <c r="G607" s="260">
        <v>40</v>
      </c>
      <c r="H607" s="290">
        <f t="shared" si="83"/>
        <v>0</v>
      </c>
      <c r="I607" s="73">
        <f t="shared" si="84"/>
        <v>0</v>
      </c>
      <c r="J607" s="81"/>
    </row>
    <row r="608" spans="1:10" ht="16.5" customHeight="1">
      <c r="A608" s="78"/>
      <c r="B608" s="154" t="s">
        <v>450</v>
      </c>
      <c r="C608" s="203">
        <v>0</v>
      </c>
      <c r="D608" s="71" t="s">
        <v>68</v>
      </c>
      <c r="E608" s="231">
        <v>35</v>
      </c>
      <c r="F608" s="80">
        <f t="shared" si="82"/>
        <v>0</v>
      </c>
      <c r="G608" s="254">
        <v>15</v>
      </c>
      <c r="H608" s="290">
        <f t="shared" si="83"/>
        <v>0</v>
      </c>
      <c r="I608" s="73">
        <f t="shared" si="84"/>
        <v>0</v>
      </c>
      <c r="J608" s="81"/>
    </row>
    <row r="609" spans="1:10" ht="16.5" customHeight="1">
      <c r="A609" s="79"/>
      <c r="B609" s="154" t="s">
        <v>451</v>
      </c>
      <c r="C609" s="203">
        <v>0</v>
      </c>
      <c r="D609" s="71" t="s">
        <v>68</v>
      </c>
      <c r="E609" s="230">
        <v>345</v>
      </c>
      <c r="F609" s="80">
        <f t="shared" si="82"/>
        <v>0</v>
      </c>
      <c r="G609" s="254">
        <v>80</v>
      </c>
      <c r="H609" s="290">
        <f t="shared" si="83"/>
        <v>0</v>
      </c>
      <c r="I609" s="73">
        <f t="shared" si="84"/>
        <v>0</v>
      </c>
      <c r="J609" s="81"/>
    </row>
    <row r="610" spans="1:10" ht="16.5" customHeight="1">
      <c r="A610" s="79"/>
      <c r="B610" s="154" t="s">
        <v>452</v>
      </c>
      <c r="C610" s="203">
        <v>0</v>
      </c>
      <c r="D610" s="71" t="s">
        <v>68</v>
      </c>
      <c r="E610" s="230">
        <v>400</v>
      </c>
      <c r="F610" s="80">
        <f t="shared" si="82"/>
        <v>0</v>
      </c>
      <c r="G610" s="254">
        <v>138</v>
      </c>
      <c r="H610" s="290">
        <f t="shared" si="83"/>
        <v>0</v>
      </c>
      <c r="I610" s="73">
        <f t="shared" si="84"/>
        <v>0</v>
      </c>
      <c r="J610" s="81"/>
    </row>
    <row r="611" spans="1:10" ht="16.5" customHeight="1">
      <c r="A611" s="70"/>
      <c r="B611" s="154" t="s">
        <v>453</v>
      </c>
      <c r="C611" s="203">
        <v>0</v>
      </c>
      <c r="D611" s="71" t="s">
        <v>8</v>
      </c>
      <c r="E611" s="230">
        <v>10000</v>
      </c>
      <c r="F611" s="80">
        <f t="shared" si="82"/>
        <v>0</v>
      </c>
      <c r="G611" s="254">
        <v>500</v>
      </c>
      <c r="H611" s="290">
        <f t="shared" si="83"/>
        <v>0</v>
      </c>
      <c r="I611" s="73">
        <f t="shared" si="84"/>
        <v>0</v>
      </c>
      <c r="J611" s="81"/>
    </row>
    <row r="612" spans="1:10" ht="16.5" customHeight="1">
      <c r="A612" s="70"/>
      <c r="B612" s="154" t="s">
        <v>454</v>
      </c>
      <c r="C612" s="203">
        <v>0</v>
      </c>
      <c r="D612" s="71" t="s">
        <v>68</v>
      </c>
      <c r="E612" s="230">
        <v>350</v>
      </c>
      <c r="F612" s="80">
        <f t="shared" si="82"/>
        <v>0</v>
      </c>
      <c r="G612" s="254">
        <v>166</v>
      </c>
      <c r="H612" s="290">
        <f t="shared" si="83"/>
        <v>0</v>
      </c>
      <c r="I612" s="73">
        <f t="shared" si="84"/>
        <v>0</v>
      </c>
      <c r="J612" s="81"/>
    </row>
    <row r="613" spans="1:10" ht="16.5" customHeight="1">
      <c r="A613" s="70"/>
      <c r="B613" s="154" t="s">
        <v>455</v>
      </c>
      <c r="C613" s="203">
        <v>0</v>
      </c>
      <c r="D613" s="71" t="s">
        <v>68</v>
      </c>
      <c r="E613" s="230">
        <v>350</v>
      </c>
      <c r="F613" s="80">
        <f t="shared" si="82"/>
        <v>0</v>
      </c>
      <c r="G613" s="254">
        <v>166</v>
      </c>
      <c r="H613" s="290">
        <f t="shared" si="83"/>
        <v>0</v>
      </c>
      <c r="I613" s="73">
        <f t="shared" si="84"/>
        <v>0</v>
      </c>
      <c r="J613" s="81"/>
    </row>
    <row r="614" spans="1:10" ht="16.5" customHeight="1">
      <c r="A614" s="70"/>
      <c r="B614" s="154" t="s">
        <v>456</v>
      </c>
      <c r="C614" s="203">
        <v>0</v>
      </c>
      <c r="D614" s="71" t="s">
        <v>68</v>
      </c>
      <c r="E614" s="226">
        <v>50</v>
      </c>
      <c r="F614" s="80">
        <f t="shared" si="82"/>
        <v>0</v>
      </c>
      <c r="G614" s="254">
        <v>30</v>
      </c>
      <c r="H614" s="290">
        <f t="shared" si="83"/>
        <v>0</v>
      </c>
      <c r="I614" s="73">
        <f t="shared" si="84"/>
        <v>0</v>
      </c>
      <c r="J614" s="81"/>
    </row>
    <row r="615" spans="1:10" ht="16.5" customHeight="1">
      <c r="A615" s="70"/>
      <c r="B615" s="154" t="s">
        <v>457</v>
      </c>
      <c r="C615" s="203">
        <v>0</v>
      </c>
      <c r="D615" s="71" t="s">
        <v>68</v>
      </c>
      <c r="E615" s="226">
        <v>0</v>
      </c>
      <c r="F615" s="80">
        <f t="shared" si="82"/>
        <v>0</v>
      </c>
      <c r="G615" s="257">
        <v>0</v>
      </c>
      <c r="H615" s="290">
        <f t="shared" si="83"/>
        <v>0</v>
      </c>
      <c r="I615" s="73">
        <f t="shared" si="84"/>
        <v>0</v>
      </c>
      <c r="J615" s="81"/>
    </row>
    <row r="616" spans="1:10" ht="16.5" customHeight="1">
      <c r="A616" s="70"/>
      <c r="B616" s="154" t="s">
        <v>458</v>
      </c>
      <c r="C616" s="203">
        <v>0</v>
      </c>
      <c r="D616" s="71" t="s">
        <v>68</v>
      </c>
      <c r="E616" s="231">
        <v>385</v>
      </c>
      <c r="F616" s="80">
        <f t="shared" si="82"/>
        <v>0</v>
      </c>
      <c r="G616" s="258">
        <v>220</v>
      </c>
      <c r="H616" s="290">
        <f t="shared" si="83"/>
        <v>0</v>
      </c>
      <c r="I616" s="73">
        <f t="shared" si="84"/>
        <v>0</v>
      </c>
      <c r="J616" s="81"/>
    </row>
    <row r="617" spans="1:10" ht="16.5" customHeight="1">
      <c r="A617" s="82"/>
      <c r="B617" s="154" t="s">
        <v>459</v>
      </c>
      <c r="C617" s="203">
        <v>0</v>
      </c>
      <c r="D617" s="71" t="s">
        <v>68</v>
      </c>
      <c r="E617" s="231">
        <v>83</v>
      </c>
      <c r="F617" s="80">
        <f t="shared" si="82"/>
        <v>0</v>
      </c>
      <c r="G617" s="258">
        <v>80</v>
      </c>
      <c r="H617" s="290">
        <f t="shared" si="83"/>
        <v>0</v>
      </c>
      <c r="I617" s="73">
        <f t="shared" si="84"/>
        <v>0</v>
      </c>
      <c r="J617" s="81"/>
    </row>
    <row r="618" spans="1:10" ht="16.5" customHeight="1">
      <c r="A618" s="82"/>
      <c r="B618" s="154" t="s">
        <v>329</v>
      </c>
      <c r="C618" s="203">
        <v>0</v>
      </c>
      <c r="D618" s="71" t="s">
        <v>8</v>
      </c>
      <c r="E618" s="231">
        <v>2310</v>
      </c>
      <c r="F618" s="80">
        <f t="shared" si="82"/>
        <v>0</v>
      </c>
      <c r="G618" s="258">
        <v>400</v>
      </c>
      <c r="H618" s="290">
        <f t="shared" si="83"/>
        <v>0</v>
      </c>
      <c r="I618" s="73">
        <f t="shared" si="84"/>
        <v>0</v>
      </c>
      <c r="J618" s="81"/>
    </row>
    <row r="619" spans="1:10" ht="16.5" customHeight="1">
      <c r="A619" s="82"/>
      <c r="B619" s="154" t="s">
        <v>330</v>
      </c>
      <c r="C619" s="203">
        <v>0</v>
      </c>
      <c r="D619" s="71" t="s">
        <v>8</v>
      </c>
      <c r="E619" s="231">
        <v>5000</v>
      </c>
      <c r="F619" s="80">
        <f t="shared" si="82"/>
        <v>0</v>
      </c>
      <c r="G619" s="257">
        <v>500</v>
      </c>
      <c r="H619" s="290">
        <f t="shared" si="83"/>
        <v>0</v>
      </c>
      <c r="I619" s="73">
        <f t="shared" si="84"/>
        <v>0</v>
      </c>
      <c r="J619" s="81"/>
    </row>
    <row r="620" spans="1:10" ht="16.5" customHeight="1">
      <c r="A620" s="158"/>
      <c r="B620" s="154" t="s">
        <v>331</v>
      </c>
      <c r="C620" s="203">
        <v>0</v>
      </c>
      <c r="D620" s="71" t="s">
        <v>8</v>
      </c>
      <c r="E620" s="231">
        <v>10000</v>
      </c>
      <c r="F620" s="80">
        <f t="shared" si="82"/>
        <v>0</v>
      </c>
      <c r="G620" s="257">
        <v>2300</v>
      </c>
      <c r="H620" s="290">
        <f t="shared" si="83"/>
        <v>0</v>
      </c>
      <c r="I620" s="73">
        <f t="shared" si="84"/>
        <v>0</v>
      </c>
      <c r="J620" s="81"/>
    </row>
    <row r="621" spans="1:10" ht="16.5" customHeight="1">
      <c r="A621" s="158"/>
      <c r="B621" s="154" t="s">
        <v>335</v>
      </c>
      <c r="C621" s="203">
        <v>0</v>
      </c>
      <c r="D621" s="71" t="s">
        <v>68</v>
      </c>
      <c r="E621" s="231">
        <v>3000</v>
      </c>
      <c r="F621" s="80">
        <f t="shared" si="82"/>
        <v>0</v>
      </c>
      <c r="G621" s="258">
        <v>300</v>
      </c>
      <c r="H621" s="290">
        <f t="shared" si="83"/>
        <v>0</v>
      </c>
      <c r="I621" s="73">
        <f t="shared" si="84"/>
        <v>0</v>
      </c>
      <c r="J621" s="81"/>
    </row>
    <row r="622" spans="1:10" ht="16.5" customHeight="1">
      <c r="A622" s="158"/>
      <c r="B622" s="154" t="s">
        <v>332</v>
      </c>
      <c r="C622" s="203">
        <v>0</v>
      </c>
      <c r="D622" s="71" t="s">
        <v>68</v>
      </c>
      <c r="E622" s="231">
        <v>120</v>
      </c>
      <c r="F622" s="80">
        <f t="shared" si="82"/>
        <v>0</v>
      </c>
      <c r="G622" s="253">
        <v>15</v>
      </c>
      <c r="H622" s="290">
        <f t="shared" si="83"/>
        <v>0</v>
      </c>
      <c r="I622" s="73">
        <f t="shared" si="84"/>
        <v>0</v>
      </c>
      <c r="J622" s="81"/>
    </row>
    <row r="623" spans="1:10" ht="16.5" customHeight="1">
      <c r="A623" s="158"/>
      <c r="B623" s="154" t="s">
        <v>333</v>
      </c>
      <c r="C623" s="203">
        <v>0</v>
      </c>
      <c r="D623" s="86" t="s">
        <v>138</v>
      </c>
      <c r="E623" s="231">
        <v>23.82</v>
      </c>
      <c r="F623" s="80">
        <f t="shared" si="82"/>
        <v>0</v>
      </c>
      <c r="G623" s="260">
        <v>0</v>
      </c>
      <c r="H623" s="290">
        <f t="shared" si="83"/>
        <v>0</v>
      </c>
      <c r="I623" s="73">
        <f t="shared" si="84"/>
        <v>0</v>
      </c>
      <c r="J623" s="81"/>
    </row>
    <row r="624" spans="1:10" ht="16.5" customHeight="1">
      <c r="A624" s="158"/>
      <c r="B624" s="353" t="s">
        <v>334</v>
      </c>
      <c r="C624" s="203">
        <v>0</v>
      </c>
      <c r="D624" s="71" t="s">
        <v>8</v>
      </c>
      <c r="E624" s="231">
        <v>700</v>
      </c>
      <c r="F624" s="80">
        <f t="shared" si="82"/>
        <v>0</v>
      </c>
      <c r="G624" s="260">
        <v>100</v>
      </c>
      <c r="H624" s="290">
        <f t="shared" si="83"/>
        <v>0</v>
      </c>
      <c r="I624" s="73">
        <f t="shared" si="84"/>
        <v>0</v>
      </c>
      <c r="J624" s="81"/>
    </row>
    <row r="625" spans="1:10" ht="16.5" customHeight="1">
      <c r="A625" s="158"/>
      <c r="B625" s="354" t="s">
        <v>517</v>
      </c>
      <c r="C625" s="203">
        <v>0</v>
      </c>
      <c r="D625" s="159" t="s">
        <v>79</v>
      </c>
      <c r="E625" s="236">
        <v>400</v>
      </c>
      <c r="F625" s="80">
        <f t="shared" si="82"/>
        <v>0</v>
      </c>
      <c r="G625" s="254">
        <v>50</v>
      </c>
      <c r="H625" s="290">
        <f t="shared" si="83"/>
        <v>0</v>
      </c>
      <c r="I625" s="73">
        <f t="shared" si="84"/>
        <v>0</v>
      </c>
      <c r="J625" s="81"/>
    </row>
    <row r="626" spans="1:10" ht="16.5" customHeight="1">
      <c r="A626" s="158"/>
      <c r="B626" s="329" t="s">
        <v>481</v>
      </c>
      <c r="C626" s="207">
        <v>0</v>
      </c>
      <c r="D626" s="159" t="s">
        <v>8</v>
      </c>
      <c r="E626" s="236">
        <v>250</v>
      </c>
      <c r="F626" s="80">
        <f>ROUND(C626*E626,2)</f>
        <v>0</v>
      </c>
      <c r="G626" s="254">
        <v>50</v>
      </c>
      <c r="H626" s="290">
        <f>ROUND(C626*G626,2)</f>
        <v>0</v>
      </c>
      <c r="I626" s="73">
        <f>F626+H626</f>
        <v>0</v>
      </c>
      <c r="J626" s="81"/>
    </row>
    <row r="627" spans="1:10" ht="16.5" customHeight="1">
      <c r="A627" s="158"/>
      <c r="B627" s="329"/>
      <c r="C627" s="207"/>
      <c r="D627" s="159"/>
      <c r="E627" s="236"/>
      <c r="F627" s="80"/>
      <c r="G627" s="254"/>
      <c r="H627" s="290"/>
      <c r="I627" s="72"/>
      <c r="J627" s="81"/>
    </row>
    <row r="628" spans="1:10" ht="16.5" customHeight="1">
      <c r="A628" s="158"/>
      <c r="B628" s="142" t="s">
        <v>139</v>
      </c>
      <c r="C628" s="203"/>
      <c r="D628" s="71"/>
      <c r="E628" s="231"/>
      <c r="F628" s="143">
        <f>SUM(F606:F627)</f>
        <v>0</v>
      </c>
      <c r="G628" s="259"/>
      <c r="H628" s="143">
        <f>SUM(H606:H627)</f>
        <v>0</v>
      </c>
      <c r="I628" s="143">
        <f>F628+H628</f>
        <v>0</v>
      </c>
      <c r="J628" s="81"/>
    </row>
    <row r="629" spans="1:10" ht="16.5" customHeight="1">
      <c r="A629" s="366"/>
      <c r="B629" s="359"/>
      <c r="C629" s="355"/>
      <c r="D629" s="356"/>
      <c r="E629" s="361"/>
      <c r="F629" s="362"/>
      <c r="G629" s="363"/>
      <c r="H629" s="362"/>
      <c r="I629" s="362"/>
      <c r="J629" s="365"/>
    </row>
    <row r="630" spans="1:10" ht="16.5" customHeight="1" thickBot="1">
      <c r="A630" s="190"/>
      <c r="B630" s="191"/>
      <c r="C630" s="218"/>
      <c r="D630" s="168"/>
      <c r="E630" s="242"/>
      <c r="F630" s="192"/>
      <c r="G630" s="264"/>
      <c r="H630" s="298"/>
      <c r="I630" s="170"/>
      <c r="J630" s="177"/>
    </row>
    <row r="631" spans="1:10" ht="16.5" customHeight="1" thickTop="1">
      <c r="A631" s="148" t="s">
        <v>114</v>
      </c>
      <c r="B631" s="135" t="s">
        <v>83</v>
      </c>
      <c r="C631" s="205"/>
      <c r="D631" s="136"/>
      <c r="E631" s="233"/>
      <c r="F631" s="149"/>
      <c r="G631" s="256"/>
      <c r="H631" s="288"/>
      <c r="I631" s="138"/>
      <c r="J631" s="139"/>
    </row>
    <row r="632" spans="1:10" ht="16.5" customHeight="1">
      <c r="A632" s="70"/>
      <c r="B632" s="69" t="s">
        <v>336</v>
      </c>
      <c r="C632" s="203">
        <v>0</v>
      </c>
      <c r="D632" s="71" t="s">
        <v>8</v>
      </c>
      <c r="E632" s="226">
        <v>4580</v>
      </c>
      <c r="F632" s="80">
        <f aca="true" t="shared" si="85" ref="F632:F645">ROUND(C632*E632,2)</f>
        <v>0</v>
      </c>
      <c r="G632" s="254">
        <v>298</v>
      </c>
      <c r="H632" s="290">
        <f aca="true" t="shared" si="86" ref="H632:H645">ROUND(C632*G632,2)</f>
        <v>0</v>
      </c>
      <c r="I632" s="73">
        <f aca="true" t="shared" si="87" ref="I632:I645">F632+H632</f>
        <v>0</v>
      </c>
      <c r="J632" s="81"/>
    </row>
    <row r="633" spans="1:10" ht="16.5" customHeight="1">
      <c r="A633" s="70"/>
      <c r="B633" s="69" t="s">
        <v>337</v>
      </c>
      <c r="C633" s="203">
        <v>0</v>
      </c>
      <c r="D633" s="71" t="s">
        <v>8</v>
      </c>
      <c r="E633" s="226">
        <v>650</v>
      </c>
      <c r="F633" s="80">
        <f t="shared" si="85"/>
        <v>0</v>
      </c>
      <c r="G633" s="253">
        <v>70</v>
      </c>
      <c r="H633" s="290">
        <f t="shared" si="86"/>
        <v>0</v>
      </c>
      <c r="I633" s="73">
        <f t="shared" si="87"/>
        <v>0</v>
      </c>
      <c r="J633" s="81"/>
    </row>
    <row r="634" spans="1:10" ht="16.5" customHeight="1">
      <c r="A634" s="70"/>
      <c r="B634" s="83" t="s">
        <v>338</v>
      </c>
      <c r="C634" s="203">
        <v>0</v>
      </c>
      <c r="D634" s="71" t="s">
        <v>8</v>
      </c>
      <c r="E634" s="231">
        <v>100</v>
      </c>
      <c r="F634" s="80">
        <f t="shared" si="85"/>
        <v>0</v>
      </c>
      <c r="G634" s="254">
        <v>15</v>
      </c>
      <c r="H634" s="290">
        <f t="shared" si="86"/>
        <v>0</v>
      </c>
      <c r="I634" s="73">
        <f t="shared" si="87"/>
        <v>0</v>
      </c>
      <c r="J634" s="81"/>
    </row>
    <row r="635" spans="1:10" ht="16.5" customHeight="1">
      <c r="A635" s="70"/>
      <c r="B635" s="83" t="s">
        <v>339</v>
      </c>
      <c r="C635" s="203">
        <v>0</v>
      </c>
      <c r="D635" s="71" t="s">
        <v>8</v>
      </c>
      <c r="E635" s="231">
        <v>260</v>
      </c>
      <c r="F635" s="80">
        <f t="shared" si="85"/>
        <v>0</v>
      </c>
      <c r="G635" s="257">
        <v>290</v>
      </c>
      <c r="H635" s="290">
        <f t="shared" si="86"/>
        <v>0</v>
      </c>
      <c r="I635" s="73">
        <f t="shared" si="87"/>
        <v>0</v>
      </c>
      <c r="J635" s="81"/>
    </row>
    <row r="636" spans="1:10" ht="16.5" customHeight="1">
      <c r="A636" s="70"/>
      <c r="B636" s="150" t="s">
        <v>340</v>
      </c>
      <c r="C636" s="203">
        <v>0</v>
      </c>
      <c r="D636" s="71" t="s">
        <v>8</v>
      </c>
      <c r="E636" s="234">
        <v>1350</v>
      </c>
      <c r="F636" s="80">
        <f t="shared" si="85"/>
        <v>0</v>
      </c>
      <c r="G636" s="254">
        <v>85</v>
      </c>
      <c r="H636" s="290">
        <f t="shared" si="86"/>
        <v>0</v>
      </c>
      <c r="I636" s="73">
        <f t="shared" si="87"/>
        <v>0</v>
      </c>
      <c r="J636" s="81"/>
    </row>
    <row r="637" spans="1:10" ht="16.5" customHeight="1">
      <c r="A637" s="70"/>
      <c r="B637" s="144" t="s">
        <v>341</v>
      </c>
      <c r="C637" s="203">
        <v>0</v>
      </c>
      <c r="D637" s="71" t="s">
        <v>8</v>
      </c>
      <c r="E637" s="234">
        <v>550</v>
      </c>
      <c r="F637" s="80">
        <f t="shared" si="85"/>
        <v>0</v>
      </c>
      <c r="G637" s="254">
        <v>15</v>
      </c>
      <c r="H637" s="290">
        <f t="shared" si="86"/>
        <v>0</v>
      </c>
      <c r="I637" s="73">
        <f t="shared" si="87"/>
        <v>0</v>
      </c>
      <c r="J637" s="81"/>
    </row>
    <row r="638" spans="1:10" ht="16.5" customHeight="1">
      <c r="A638" s="70"/>
      <c r="B638" s="150" t="s">
        <v>342</v>
      </c>
      <c r="C638" s="203">
        <v>0</v>
      </c>
      <c r="D638" s="71" t="s">
        <v>8</v>
      </c>
      <c r="E638" s="234">
        <v>670</v>
      </c>
      <c r="F638" s="80">
        <f t="shared" si="85"/>
        <v>0</v>
      </c>
      <c r="G638" s="257">
        <v>0</v>
      </c>
      <c r="H638" s="290">
        <f t="shared" si="86"/>
        <v>0</v>
      </c>
      <c r="I638" s="73">
        <f t="shared" si="87"/>
        <v>0</v>
      </c>
      <c r="J638" s="81"/>
    </row>
    <row r="639" spans="1:10" ht="16.5" customHeight="1">
      <c r="A639" s="77"/>
      <c r="B639" s="150" t="s">
        <v>343</v>
      </c>
      <c r="C639" s="203">
        <v>0</v>
      </c>
      <c r="D639" s="71" t="s">
        <v>8</v>
      </c>
      <c r="E639" s="231">
        <v>4600</v>
      </c>
      <c r="F639" s="80">
        <f t="shared" si="85"/>
        <v>0</v>
      </c>
      <c r="G639" s="257">
        <v>330</v>
      </c>
      <c r="H639" s="290">
        <f t="shared" si="86"/>
        <v>0</v>
      </c>
      <c r="I639" s="73">
        <f t="shared" si="87"/>
        <v>0</v>
      </c>
      <c r="J639" s="81"/>
    </row>
    <row r="640" spans="1:10" ht="16.5" customHeight="1">
      <c r="A640" s="78"/>
      <c r="B640" s="150" t="s">
        <v>344</v>
      </c>
      <c r="C640" s="203">
        <v>0</v>
      </c>
      <c r="D640" s="71" t="s">
        <v>8</v>
      </c>
      <c r="E640" s="231">
        <v>990</v>
      </c>
      <c r="F640" s="80">
        <f t="shared" si="85"/>
        <v>0</v>
      </c>
      <c r="G640" s="253">
        <v>0</v>
      </c>
      <c r="H640" s="290">
        <f t="shared" si="86"/>
        <v>0</v>
      </c>
      <c r="I640" s="73">
        <f t="shared" si="87"/>
        <v>0</v>
      </c>
      <c r="J640" s="81"/>
    </row>
    <row r="641" spans="1:10" ht="16.5" customHeight="1">
      <c r="A641" s="79"/>
      <c r="B641" s="150" t="s">
        <v>345</v>
      </c>
      <c r="C641" s="203">
        <v>0</v>
      </c>
      <c r="D641" s="71" t="s">
        <v>8</v>
      </c>
      <c r="E641" s="231">
        <v>3800</v>
      </c>
      <c r="F641" s="80">
        <f t="shared" si="85"/>
        <v>0</v>
      </c>
      <c r="G641" s="253">
        <v>0</v>
      </c>
      <c r="H641" s="290">
        <f t="shared" si="86"/>
        <v>0</v>
      </c>
      <c r="I641" s="73">
        <f t="shared" si="87"/>
        <v>0</v>
      </c>
      <c r="J641" s="81"/>
    </row>
    <row r="642" spans="1:10" ht="16.5" customHeight="1">
      <c r="A642" s="70"/>
      <c r="B642" s="144" t="s">
        <v>346</v>
      </c>
      <c r="C642" s="203">
        <v>0</v>
      </c>
      <c r="D642" s="71" t="s">
        <v>8</v>
      </c>
      <c r="E642" s="230">
        <v>200</v>
      </c>
      <c r="F642" s="80">
        <f t="shared" si="85"/>
        <v>0</v>
      </c>
      <c r="G642" s="257">
        <v>20</v>
      </c>
      <c r="H642" s="290">
        <f t="shared" si="86"/>
        <v>0</v>
      </c>
      <c r="I642" s="73">
        <f t="shared" si="87"/>
        <v>0</v>
      </c>
      <c r="J642" s="81"/>
    </row>
    <row r="643" spans="1:10" ht="16.5" customHeight="1">
      <c r="A643" s="70"/>
      <c r="B643" s="150" t="s">
        <v>347</v>
      </c>
      <c r="C643" s="203">
        <v>0</v>
      </c>
      <c r="D643" s="71" t="s">
        <v>8</v>
      </c>
      <c r="E643" s="230">
        <v>600</v>
      </c>
      <c r="F643" s="80">
        <f t="shared" si="85"/>
        <v>0</v>
      </c>
      <c r="G643" s="257">
        <v>20</v>
      </c>
      <c r="H643" s="290">
        <f t="shared" si="86"/>
        <v>0</v>
      </c>
      <c r="I643" s="73">
        <f t="shared" si="87"/>
        <v>0</v>
      </c>
      <c r="J643" s="81"/>
    </row>
    <row r="644" spans="1:10" ht="16.5" customHeight="1">
      <c r="A644" s="70"/>
      <c r="B644" s="150" t="s">
        <v>348</v>
      </c>
      <c r="C644" s="203">
        <v>0</v>
      </c>
      <c r="D644" s="71" t="s">
        <v>85</v>
      </c>
      <c r="E644" s="231">
        <v>150</v>
      </c>
      <c r="F644" s="80">
        <f t="shared" si="85"/>
        <v>0</v>
      </c>
      <c r="G644" s="257">
        <v>29</v>
      </c>
      <c r="H644" s="290">
        <f t="shared" si="86"/>
        <v>0</v>
      </c>
      <c r="I644" s="73">
        <f t="shared" si="87"/>
        <v>0</v>
      </c>
      <c r="J644" s="81"/>
    </row>
    <row r="645" spans="1:10" ht="16.5" customHeight="1">
      <c r="A645" s="158"/>
      <c r="B645" s="150" t="s">
        <v>349</v>
      </c>
      <c r="C645" s="203">
        <v>0</v>
      </c>
      <c r="D645" s="71" t="s">
        <v>85</v>
      </c>
      <c r="E645" s="226">
        <v>35</v>
      </c>
      <c r="F645" s="80">
        <f t="shared" si="85"/>
        <v>0</v>
      </c>
      <c r="G645" s="254">
        <v>0</v>
      </c>
      <c r="H645" s="290">
        <f t="shared" si="86"/>
        <v>0</v>
      </c>
      <c r="I645" s="73">
        <f t="shared" si="87"/>
        <v>0</v>
      </c>
      <c r="J645" s="81"/>
    </row>
    <row r="646" spans="1:10" ht="16.5" customHeight="1">
      <c r="A646" s="158"/>
      <c r="B646" s="142"/>
      <c r="C646" s="203"/>
      <c r="D646" s="71"/>
      <c r="E646" s="226"/>
      <c r="F646" s="143"/>
      <c r="G646" s="260"/>
      <c r="H646" s="295"/>
      <c r="I646" s="143"/>
      <c r="J646" s="81"/>
    </row>
    <row r="647" spans="1:10" ht="16.5" customHeight="1">
      <c r="A647" s="158"/>
      <c r="B647" s="142" t="s">
        <v>84</v>
      </c>
      <c r="C647" s="203"/>
      <c r="D647" s="71"/>
      <c r="E647" s="226"/>
      <c r="F647" s="143">
        <f>SUM(F632:F646)</f>
        <v>0</v>
      </c>
      <c r="G647" s="260"/>
      <c r="H647" s="143">
        <f>SUM(H632:H646)</f>
        <v>0</v>
      </c>
      <c r="I647" s="143">
        <f>F647+H647</f>
        <v>0</v>
      </c>
      <c r="J647" s="81"/>
    </row>
    <row r="648" spans="1:10" ht="16.5" customHeight="1">
      <c r="A648" s="158"/>
      <c r="B648" s="142"/>
      <c r="C648" s="197"/>
      <c r="D648" s="86"/>
      <c r="E648" s="231"/>
      <c r="F648" s="143"/>
      <c r="G648" s="257"/>
      <c r="H648" s="295"/>
      <c r="I648" s="143"/>
      <c r="J648" s="81"/>
    </row>
    <row r="649" spans="1:10" ht="16.5" customHeight="1">
      <c r="A649" s="148" t="s">
        <v>115</v>
      </c>
      <c r="B649" s="135" t="s">
        <v>87</v>
      </c>
      <c r="C649" s="205"/>
      <c r="D649" s="136"/>
      <c r="E649" s="233"/>
      <c r="F649" s="149"/>
      <c r="G649" s="256"/>
      <c r="H649" s="288"/>
      <c r="I649" s="138"/>
      <c r="J649" s="160"/>
    </row>
    <row r="650" spans="1:10" ht="16.5" customHeight="1">
      <c r="A650" s="70"/>
      <c r="B650" s="69" t="s">
        <v>499</v>
      </c>
      <c r="C650" s="203">
        <v>0</v>
      </c>
      <c r="D650" s="71" t="s">
        <v>78</v>
      </c>
      <c r="E650" s="226">
        <v>2500</v>
      </c>
      <c r="F650" s="80">
        <f>ROUND(C650*E650,2)</f>
        <v>0</v>
      </c>
      <c r="G650" s="254">
        <v>500</v>
      </c>
      <c r="H650" s="290">
        <f>ROUND(C650*G650,2)</f>
        <v>0</v>
      </c>
      <c r="I650" s="73">
        <f>F650+H650</f>
        <v>0</v>
      </c>
      <c r="J650" s="332"/>
    </row>
    <row r="651" spans="1:10" ht="16.5" customHeight="1">
      <c r="A651" s="70"/>
      <c r="B651" s="69"/>
      <c r="C651" s="203"/>
      <c r="D651" s="71"/>
      <c r="E651" s="231"/>
      <c r="F651" s="80"/>
      <c r="G651" s="254"/>
      <c r="H651" s="290"/>
      <c r="I651" s="73"/>
      <c r="J651" s="332"/>
    </row>
    <row r="652" spans="1:10" ht="16.5" customHeight="1">
      <c r="A652" s="70"/>
      <c r="B652" s="142" t="s">
        <v>88</v>
      </c>
      <c r="C652" s="333"/>
      <c r="D652" s="86"/>
      <c r="E652" s="231"/>
      <c r="F652" s="334">
        <f>SUM(F650:F651)</f>
        <v>0</v>
      </c>
      <c r="G652" s="261"/>
      <c r="H652" s="335">
        <f>SUM(H650:H651)</f>
        <v>0</v>
      </c>
      <c r="I652" s="334">
        <f>F652+H652</f>
        <v>0</v>
      </c>
      <c r="J652" s="332"/>
    </row>
    <row r="653" spans="1:10" ht="16.5" customHeight="1">
      <c r="A653" s="70"/>
      <c r="B653" s="69"/>
      <c r="C653" s="203"/>
      <c r="D653" s="71"/>
      <c r="E653" s="234"/>
      <c r="F653" s="76"/>
      <c r="G653" s="254"/>
      <c r="H653" s="294"/>
      <c r="I653" s="73"/>
      <c r="J653" s="332"/>
    </row>
    <row r="654" spans="1:10" ht="16.5" customHeight="1">
      <c r="A654" s="70"/>
      <c r="B654" s="69"/>
      <c r="C654" s="203"/>
      <c r="D654" s="71"/>
      <c r="E654" s="234"/>
      <c r="F654" s="76"/>
      <c r="G654" s="254"/>
      <c r="H654" s="294"/>
      <c r="I654" s="73"/>
      <c r="J654" s="332"/>
    </row>
    <row r="655" spans="1:10" ht="16.5" customHeight="1">
      <c r="A655" s="70"/>
      <c r="B655" s="69"/>
      <c r="C655" s="203"/>
      <c r="D655" s="71"/>
      <c r="E655" s="234"/>
      <c r="F655" s="76"/>
      <c r="G655" s="254"/>
      <c r="H655" s="294"/>
      <c r="I655" s="73"/>
      <c r="J655" s="332"/>
    </row>
    <row r="656" spans="1:10" ht="16.5" customHeight="1" thickBot="1">
      <c r="A656" s="128"/>
      <c r="B656" s="173"/>
      <c r="C656" s="214"/>
      <c r="D656" s="174"/>
      <c r="E656" s="239"/>
      <c r="F656" s="367"/>
      <c r="G656" s="264"/>
      <c r="H656" s="296"/>
      <c r="I656" s="176"/>
      <c r="J656" s="368"/>
    </row>
    <row r="657" spans="1:10" ht="16.5" customHeight="1" thickTop="1">
      <c r="A657" s="269" t="s">
        <v>116</v>
      </c>
      <c r="B657" s="272" t="s">
        <v>91</v>
      </c>
      <c r="C657" s="215"/>
      <c r="D657" s="178"/>
      <c r="E657" s="226"/>
      <c r="F657" s="149"/>
      <c r="G657" s="260"/>
      <c r="H657" s="293"/>
      <c r="I657" s="138"/>
      <c r="J657" s="160"/>
    </row>
    <row r="658" spans="1:10" ht="16.5" customHeight="1">
      <c r="A658" s="140"/>
      <c r="B658" s="69" t="s">
        <v>530</v>
      </c>
      <c r="C658" s="203">
        <v>0</v>
      </c>
      <c r="D658" s="71" t="s">
        <v>8</v>
      </c>
      <c r="E658" s="226">
        <v>440</v>
      </c>
      <c r="F658" s="80">
        <f aca="true" t="shared" si="88" ref="F658:F664">ROUND(C658*E658,2)</f>
        <v>0</v>
      </c>
      <c r="G658" s="254">
        <v>100</v>
      </c>
      <c r="H658" s="290">
        <f aca="true" t="shared" si="89" ref="H658:H664">ROUND(C658*G658,2)</f>
        <v>0</v>
      </c>
      <c r="I658" s="73">
        <f aca="true" t="shared" si="90" ref="I658:I664">F658+H658</f>
        <v>0</v>
      </c>
      <c r="J658" s="81"/>
    </row>
    <row r="659" spans="1:10" ht="16.5" customHeight="1">
      <c r="A659" s="70"/>
      <c r="B659" s="69" t="s">
        <v>469</v>
      </c>
      <c r="C659" s="203">
        <v>0</v>
      </c>
      <c r="D659" s="71" t="s">
        <v>8</v>
      </c>
      <c r="E659" s="226">
        <v>640</v>
      </c>
      <c r="F659" s="80">
        <f t="shared" si="88"/>
        <v>0</v>
      </c>
      <c r="G659" s="254">
        <v>70</v>
      </c>
      <c r="H659" s="290">
        <f t="shared" si="89"/>
        <v>0</v>
      </c>
      <c r="I659" s="73">
        <f t="shared" si="90"/>
        <v>0</v>
      </c>
      <c r="J659" s="81"/>
    </row>
    <row r="660" spans="1:10" ht="16.5" customHeight="1">
      <c r="A660" s="70"/>
      <c r="B660" s="69" t="s">
        <v>468</v>
      </c>
      <c r="C660" s="203">
        <v>0</v>
      </c>
      <c r="D660" s="71" t="s">
        <v>8</v>
      </c>
      <c r="E660" s="226">
        <v>900</v>
      </c>
      <c r="F660" s="80">
        <f t="shared" si="88"/>
        <v>0</v>
      </c>
      <c r="G660" s="254">
        <v>70</v>
      </c>
      <c r="H660" s="290">
        <f t="shared" si="89"/>
        <v>0</v>
      </c>
      <c r="I660" s="73">
        <f t="shared" si="90"/>
        <v>0</v>
      </c>
      <c r="J660" s="81"/>
    </row>
    <row r="661" spans="1:10" ht="16.5" customHeight="1">
      <c r="A661" s="134"/>
      <c r="B661" s="69" t="s">
        <v>387</v>
      </c>
      <c r="C661" s="203">
        <v>0</v>
      </c>
      <c r="D661" s="71" t="s">
        <v>367</v>
      </c>
      <c r="E661" s="231">
        <v>96</v>
      </c>
      <c r="F661" s="80">
        <f t="shared" si="88"/>
        <v>0</v>
      </c>
      <c r="G661" s="254">
        <v>70</v>
      </c>
      <c r="H661" s="290">
        <f t="shared" si="89"/>
        <v>0</v>
      </c>
      <c r="I661" s="73">
        <f t="shared" si="90"/>
        <v>0</v>
      </c>
      <c r="J661" s="81"/>
    </row>
    <row r="662" spans="1:10" ht="16.5" customHeight="1">
      <c r="A662" s="70"/>
      <c r="B662" s="69" t="s">
        <v>388</v>
      </c>
      <c r="C662" s="203">
        <v>0</v>
      </c>
      <c r="D662" s="71" t="s">
        <v>8</v>
      </c>
      <c r="E662" s="234">
        <v>1300</v>
      </c>
      <c r="F662" s="80">
        <f t="shared" si="88"/>
        <v>0</v>
      </c>
      <c r="G662" s="254">
        <v>170</v>
      </c>
      <c r="H662" s="290">
        <f t="shared" si="89"/>
        <v>0</v>
      </c>
      <c r="I662" s="73">
        <f t="shared" si="90"/>
        <v>0</v>
      </c>
      <c r="J662" s="81"/>
    </row>
    <row r="663" spans="1:10" ht="16.5" customHeight="1">
      <c r="A663" s="70"/>
      <c r="B663" s="69" t="s">
        <v>389</v>
      </c>
      <c r="C663" s="203">
        <v>0</v>
      </c>
      <c r="D663" s="71" t="s">
        <v>8</v>
      </c>
      <c r="E663" s="234">
        <v>250</v>
      </c>
      <c r="F663" s="80">
        <f t="shared" si="88"/>
        <v>0</v>
      </c>
      <c r="G663" s="254">
        <v>100</v>
      </c>
      <c r="H663" s="290">
        <f t="shared" si="89"/>
        <v>0</v>
      </c>
      <c r="I663" s="73">
        <f t="shared" si="90"/>
        <v>0</v>
      </c>
      <c r="J663" s="74"/>
    </row>
    <row r="664" spans="1:10" ht="16.5" customHeight="1">
      <c r="A664" s="70"/>
      <c r="B664" s="69" t="s">
        <v>390</v>
      </c>
      <c r="C664" s="203">
        <v>0</v>
      </c>
      <c r="D664" s="71" t="s">
        <v>78</v>
      </c>
      <c r="E664" s="227">
        <v>4000</v>
      </c>
      <c r="F664" s="80">
        <f t="shared" si="88"/>
        <v>0</v>
      </c>
      <c r="G664" s="254">
        <v>1000</v>
      </c>
      <c r="H664" s="290">
        <f t="shared" si="89"/>
        <v>0</v>
      </c>
      <c r="I664" s="73">
        <f t="shared" si="90"/>
        <v>0</v>
      </c>
      <c r="J664" s="74"/>
    </row>
    <row r="665" spans="1:10" ht="16.5" customHeight="1">
      <c r="A665" s="70"/>
      <c r="B665" s="69"/>
      <c r="C665" s="211"/>
      <c r="D665" s="71"/>
      <c r="E665" s="227"/>
      <c r="F665" s="80"/>
      <c r="G665" s="260"/>
      <c r="H665" s="290"/>
      <c r="I665" s="72"/>
      <c r="J665" s="74"/>
    </row>
    <row r="666" spans="1:10" ht="16.5" customHeight="1">
      <c r="A666" s="82"/>
      <c r="B666" s="142" t="s">
        <v>93</v>
      </c>
      <c r="C666" s="197"/>
      <c r="D666" s="86"/>
      <c r="E666" s="231"/>
      <c r="F666" s="143">
        <f>SUM(F658:F665)</f>
        <v>0</v>
      </c>
      <c r="G666" s="257"/>
      <c r="H666" s="143">
        <f>SUM(H658:H665)</f>
        <v>0</v>
      </c>
      <c r="I666" s="143">
        <f>F666+H666</f>
        <v>0</v>
      </c>
      <c r="J666" s="74"/>
    </row>
    <row r="667" spans="1:10" ht="16.5" customHeight="1">
      <c r="A667" s="341"/>
      <c r="B667" s="342"/>
      <c r="C667" s="343"/>
      <c r="D667" s="344"/>
      <c r="E667" s="233"/>
      <c r="F667" s="345"/>
      <c r="G667" s="257"/>
      <c r="H667" s="346"/>
      <c r="I667" s="345"/>
      <c r="J667" s="160"/>
    </row>
    <row r="668" spans="1:10" ht="16.5" customHeight="1">
      <c r="A668" s="341"/>
      <c r="B668" s="342"/>
      <c r="C668" s="343"/>
      <c r="D668" s="344"/>
      <c r="E668" s="233"/>
      <c r="F668" s="345"/>
      <c r="G668" s="257"/>
      <c r="H668" s="346"/>
      <c r="I668" s="345"/>
      <c r="J668" s="160"/>
    </row>
    <row r="669" spans="1:10" ht="16.5" customHeight="1">
      <c r="A669" s="341"/>
      <c r="B669" s="342"/>
      <c r="C669" s="343"/>
      <c r="D669" s="344"/>
      <c r="E669" s="233"/>
      <c r="F669" s="345"/>
      <c r="G669" s="257"/>
      <c r="H669" s="346"/>
      <c r="I669" s="345"/>
      <c r="J669" s="160"/>
    </row>
    <row r="670" spans="1:10" ht="16.5" customHeight="1">
      <c r="A670" s="341"/>
      <c r="B670" s="342"/>
      <c r="C670" s="343"/>
      <c r="D670" s="344"/>
      <c r="E670" s="233"/>
      <c r="F670" s="345"/>
      <c r="G670" s="257"/>
      <c r="H670" s="346"/>
      <c r="I670" s="345"/>
      <c r="J670" s="160"/>
    </row>
    <row r="671" spans="1:10" ht="16.5" customHeight="1">
      <c r="A671" s="341"/>
      <c r="B671" s="342"/>
      <c r="C671" s="343"/>
      <c r="D671" s="344"/>
      <c r="E671" s="233"/>
      <c r="F671" s="345"/>
      <c r="G671" s="257"/>
      <c r="H671" s="346"/>
      <c r="I671" s="345"/>
      <c r="J671" s="160"/>
    </row>
    <row r="672" spans="1:10" ht="16.5" customHeight="1">
      <c r="A672" s="341"/>
      <c r="B672" s="342"/>
      <c r="C672" s="343"/>
      <c r="D672" s="344"/>
      <c r="E672" s="233"/>
      <c r="F672" s="345"/>
      <c r="G672" s="257"/>
      <c r="H672" s="346"/>
      <c r="I672" s="345"/>
      <c r="J672" s="160"/>
    </row>
    <row r="673" spans="1:10" ht="16.5" customHeight="1">
      <c r="A673" s="341"/>
      <c r="B673" s="342"/>
      <c r="C673" s="343"/>
      <c r="D673" s="344"/>
      <c r="E673" s="233"/>
      <c r="F673" s="345"/>
      <c r="G673" s="257"/>
      <c r="H673" s="346"/>
      <c r="I673" s="345"/>
      <c r="J673" s="160"/>
    </row>
    <row r="674" spans="1:10" ht="16.5" customHeight="1">
      <c r="A674" s="341"/>
      <c r="B674" s="342"/>
      <c r="C674" s="343"/>
      <c r="D674" s="344"/>
      <c r="E674" s="233"/>
      <c r="F674" s="345"/>
      <c r="G674" s="257"/>
      <c r="H674" s="346"/>
      <c r="I674" s="345"/>
      <c r="J674" s="160"/>
    </row>
    <row r="675" spans="1:10" ht="16.5" customHeight="1">
      <c r="A675" s="341"/>
      <c r="B675" s="342"/>
      <c r="C675" s="343"/>
      <c r="D675" s="344"/>
      <c r="E675" s="233"/>
      <c r="F675" s="345"/>
      <c r="G675" s="257"/>
      <c r="H675" s="346"/>
      <c r="I675" s="345"/>
      <c r="J675" s="160"/>
    </row>
    <row r="676" spans="1:10" ht="16.5" customHeight="1">
      <c r="A676" s="341"/>
      <c r="B676" s="342"/>
      <c r="C676" s="343"/>
      <c r="D676" s="344"/>
      <c r="E676" s="233"/>
      <c r="F676" s="345"/>
      <c r="G676" s="257"/>
      <c r="H676" s="346"/>
      <c r="I676" s="345"/>
      <c r="J676" s="160"/>
    </row>
    <row r="677" spans="1:10" ht="16.5" customHeight="1">
      <c r="A677" s="341"/>
      <c r="B677" s="342"/>
      <c r="C677" s="343"/>
      <c r="D677" s="344"/>
      <c r="E677" s="233"/>
      <c r="F677" s="345"/>
      <c r="G677" s="257"/>
      <c r="H677" s="346"/>
      <c r="I677" s="345"/>
      <c r="J677" s="160"/>
    </row>
    <row r="678" spans="1:10" ht="16.5" customHeight="1">
      <c r="A678" s="341"/>
      <c r="B678" s="342"/>
      <c r="C678" s="343"/>
      <c r="D678" s="344"/>
      <c r="E678" s="233"/>
      <c r="F678" s="345"/>
      <c r="G678" s="257"/>
      <c r="H678" s="346"/>
      <c r="I678" s="345"/>
      <c r="J678" s="160"/>
    </row>
    <row r="679" spans="1:10" ht="16.5" customHeight="1">
      <c r="A679" s="341"/>
      <c r="B679" s="342"/>
      <c r="C679" s="343"/>
      <c r="D679" s="344"/>
      <c r="E679" s="233"/>
      <c r="F679" s="345"/>
      <c r="G679" s="257"/>
      <c r="H679" s="346"/>
      <c r="I679" s="345"/>
      <c r="J679" s="160"/>
    </row>
    <row r="680" spans="1:10" ht="16.5" customHeight="1">
      <c r="A680" s="161"/>
      <c r="B680" s="162"/>
      <c r="C680" s="212"/>
      <c r="D680" s="163"/>
      <c r="E680" s="238"/>
      <c r="F680" s="164"/>
      <c r="G680" s="262"/>
      <c r="H680" s="299"/>
      <c r="I680" s="165"/>
      <c r="J680" s="160"/>
    </row>
    <row r="681" spans="1:10" ht="16.5" customHeight="1">
      <c r="A681" s="161"/>
      <c r="B681" s="162"/>
      <c r="C681" s="212"/>
      <c r="D681" s="163"/>
      <c r="E681" s="238"/>
      <c r="F681" s="164"/>
      <c r="G681" s="262"/>
      <c r="H681" s="299"/>
      <c r="I681" s="165"/>
      <c r="J681" s="160"/>
    </row>
    <row r="682" spans="1:10" ht="16.5" customHeight="1" thickBot="1">
      <c r="A682" s="166"/>
      <c r="B682" s="167"/>
      <c r="C682" s="213"/>
      <c r="D682" s="168"/>
      <c r="E682" s="239"/>
      <c r="F682" s="169"/>
      <c r="G682" s="263"/>
      <c r="H682" s="298"/>
      <c r="I682" s="170"/>
      <c r="J682" s="171"/>
    </row>
    <row r="683" ht="16.5" customHeight="1" thickTop="1"/>
  </sheetData>
  <sheetProtection formatCells="0" insertHyperlinks="0"/>
  <mergeCells count="15">
    <mergeCell ref="A4:J4"/>
    <mergeCell ref="A5:A6"/>
    <mergeCell ref="B5:B6"/>
    <mergeCell ref="C5:C6"/>
    <mergeCell ref="D5:D6"/>
    <mergeCell ref="E5:F5"/>
    <mergeCell ref="G5:H5"/>
    <mergeCell ref="I5:I6"/>
    <mergeCell ref="J5:J6"/>
    <mergeCell ref="A1:J1"/>
    <mergeCell ref="A2:C2"/>
    <mergeCell ref="A3:C3"/>
    <mergeCell ref="D3:E3"/>
    <mergeCell ref="F3:G3"/>
    <mergeCell ref="I3:J3"/>
  </mergeCells>
  <hyperlinks>
    <hyperlink ref="I4" location="Eฝ้าเพดาน!A1" display="Eฝ้าเพดาน!A1"/>
    <hyperlink ref="I6" location="Aงานโครงสร้าง!A1" display="Aงานโครงสร้าง!A1"/>
    <hyperlink ref="I2" location="Eฝ้าเพดาน!A1" display="Eฝ้าเพดาน!A1"/>
  </hyperlinks>
  <printOptions horizontalCentered="1"/>
  <pageMargins left="0.03937007874015748" right="0" top="0.31496062992125984" bottom="0.1968503937007874" header="0.2755905511811024" footer="0.15748031496062992"/>
  <pageSetup horizontalDpi="600" verticalDpi="600" orientation="landscape" paperSize="9" r:id="rId1"/>
  <headerFooter alignWithMargins="0">
    <oddHeader>&amp;R&amp;"TH SarabunPSK,Regular"แบบ ปร.4  แผ่นที่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90" zoomScaleSheetLayoutView="90" zoomScalePageLayoutView="0" workbookViewId="0" topLeftCell="A13">
      <selection activeCell="A29" sqref="A29"/>
    </sheetView>
  </sheetViews>
  <sheetFormatPr defaultColWidth="9.140625" defaultRowHeight="15"/>
  <cols>
    <col min="1" max="1" width="7.00390625" style="0" customWidth="1"/>
    <col min="2" max="2" width="11.57421875" style="0" customWidth="1"/>
    <col min="3" max="3" width="5.421875" style="0" customWidth="1"/>
    <col min="4" max="4" width="10.00390625" style="0" customWidth="1"/>
    <col min="7" max="7" width="8.00390625" style="0" customWidth="1"/>
    <col min="9" max="9" width="14.7109375" style="0" customWidth="1"/>
    <col min="10" max="10" width="9.57421875" style="0" customWidth="1"/>
  </cols>
  <sheetData>
    <row r="1" spans="1:16" ht="21.75" customHeight="1">
      <c r="A1" s="1"/>
      <c r="B1" s="1"/>
      <c r="C1" s="1"/>
      <c r="D1" s="1"/>
      <c r="E1" s="1"/>
      <c r="F1" s="1"/>
      <c r="G1" s="1"/>
      <c r="H1" s="1"/>
      <c r="I1" s="2" t="s">
        <v>38</v>
      </c>
      <c r="J1" s="1"/>
      <c r="K1" s="1"/>
      <c r="L1" s="1"/>
      <c r="M1" s="1"/>
      <c r="N1" s="1"/>
      <c r="O1" s="1"/>
      <c r="P1" s="1"/>
    </row>
    <row r="2" spans="1:16" ht="24">
      <c r="A2" s="395" t="s">
        <v>39</v>
      </c>
      <c r="B2" s="395"/>
      <c r="C2" s="395"/>
      <c r="D2" s="395"/>
      <c r="E2" s="395"/>
      <c r="F2" s="395"/>
      <c r="G2" s="395"/>
      <c r="H2" s="395"/>
      <c r="I2" s="395"/>
      <c r="J2" s="395"/>
      <c r="K2" s="1"/>
      <c r="L2" s="1"/>
      <c r="M2" s="1"/>
      <c r="N2" s="1"/>
      <c r="O2" s="1"/>
      <c r="P2" s="1"/>
    </row>
    <row r="3" spans="1:16" ht="24">
      <c r="A3" s="395" t="s">
        <v>23</v>
      </c>
      <c r="B3" s="395"/>
      <c r="C3" s="395"/>
      <c r="D3" s="395"/>
      <c r="E3" s="395"/>
      <c r="F3" s="395"/>
      <c r="G3" s="395"/>
      <c r="H3" s="395"/>
      <c r="I3" s="395"/>
      <c r="J3" s="395"/>
      <c r="K3" s="1"/>
      <c r="L3" s="1"/>
      <c r="M3" s="1"/>
      <c r="N3" s="1"/>
      <c r="O3" s="1"/>
      <c r="P3" s="1"/>
    </row>
    <row r="4" spans="1:16" ht="21" customHeight="1">
      <c r="A4" s="15" t="s">
        <v>45</v>
      </c>
      <c r="B4" s="14"/>
      <c r="C4" s="14"/>
      <c r="D4" s="14"/>
      <c r="E4" s="14" t="s">
        <v>70</v>
      </c>
      <c r="F4" s="14"/>
      <c r="G4" s="14"/>
      <c r="H4" s="14"/>
      <c r="I4" s="14"/>
      <c r="J4" s="14"/>
      <c r="K4" s="14"/>
      <c r="L4" s="14"/>
      <c r="M4" s="1"/>
      <c r="N4" s="1"/>
      <c r="O4" s="1"/>
      <c r="P4" s="1"/>
    </row>
    <row r="5" spans="1:16" ht="21" customHeight="1">
      <c r="A5" s="15" t="s">
        <v>46</v>
      </c>
      <c r="B5" s="14"/>
      <c r="C5" s="14"/>
      <c r="D5" s="14"/>
      <c r="E5" s="14" t="s">
        <v>4</v>
      </c>
      <c r="F5" s="14"/>
      <c r="G5" s="14"/>
      <c r="H5" s="14"/>
      <c r="I5" s="14"/>
      <c r="J5" s="14"/>
      <c r="K5" s="14"/>
      <c r="L5" s="14"/>
      <c r="M5" s="1"/>
      <c r="N5" s="1"/>
      <c r="O5" s="1"/>
      <c r="P5" s="1"/>
    </row>
    <row r="6" spans="1:16" ht="21" customHeight="1">
      <c r="A6" s="15" t="s">
        <v>47</v>
      </c>
      <c r="B6" s="14"/>
      <c r="C6" s="14"/>
      <c r="D6" s="14"/>
      <c r="E6" s="14" t="s">
        <v>4</v>
      </c>
      <c r="F6" s="14"/>
      <c r="G6" s="14"/>
      <c r="H6" s="14"/>
      <c r="I6" s="14"/>
      <c r="J6" s="14"/>
      <c r="K6" s="14"/>
      <c r="L6" s="14"/>
      <c r="M6" s="1"/>
      <c r="N6" s="1"/>
      <c r="O6" s="1"/>
      <c r="P6" s="1"/>
    </row>
    <row r="7" spans="1:16" ht="21" customHeight="1">
      <c r="A7" s="15" t="s">
        <v>48</v>
      </c>
      <c r="B7" s="14"/>
      <c r="C7" s="14"/>
      <c r="D7" s="14"/>
      <c r="E7" s="14" t="s">
        <v>24</v>
      </c>
      <c r="F7" s="14"/>
      <c r="G7" s="14"/>
      <c r="H7" s="14"/>
      <c r="I7" s="14"/>
      <c r="J7" s="14"/>
      <c r="K7" s="14"/>
      <c r="L7" s="14"/>
      <c r="M7" s="1"/>
      <c r="N7" s="1"/>
      <c r="O7" s="1"/>
      <c r="P7" s="1"/>
    </row>
    <row r="8" spans="1:16" ht="21" customHeight="1">
      <c r="A8" s="15" t="s">
        <v>49</v>
      </c>
      <c r="B8" s="14"/>
      <c r="C8" s="14"/>
      <c r="D8" s="14"/>
      <c r="E8" s="325" t="str">
        <f>'ปร.4'!E2</f>
        <v>A1-00-A4-03</v>
      </c>
      <c r="F8" s="14"/>
      <c r="G8" s="14"/>
      <c r="H8" s="14"/>
      <c r="I8" s="14"/>
      <c r="J8" s="14"/>
      <c r="K8" s="14"/>
      <c r="L8" s="14"/>
      <c r="M8" s="1"/>
      <c r="N8" s="1"/>
      <c r="O8" s="1"/>
      <c r="P8" s="1"/>
    </row>
    <row r="9" spans="1:16" ht="21" customHeight="1">
      <c r="A9" s="15" t="s">
        <v>50</v>
      </c>
      <c r="B9" s="14"/>
      <c r="C9" s="14"/>
      <c r="D9" s="14" t="s">
        <v>25</v>
      </c>
      <c r="E9" s="16" t="s">
        <v>26</v>
      </c>
      <c r="F9" s="17">
        <v>26</v>
      </c>
      <c r="G9" s="16" t="s">
        <v>27</v>
      </c>
      <c r="H9" s="14"/>
      <c r="I9" s="14"/>
      <c r="J9" s="14"/>
      <c r="K9" s="14"/>
      <c r="L9" s="14"/>
      <c r="M9" s="1"/>
      <c r="N9" s="1"/>
      <c r="O9" s="1"/>
      <c r="P9" s="1"/>
    </row>
    <row r="10" spans="1:16" s="316" customFormat="1" ht="21" customHeight="1">
      <c r="A10" s="320" t="s">
        <v>392</v>
      </c>
      <c r="B10" s="314"/>
      <c r="C10" s="314"/>
      <c r="D10" s="321" t="str">
        <f>'ปร.4'!F3</f>
        <v>8 พฤศจิกายน พ.ศ. 2559</v>
      </c>
      <c r="E10" s="314"/>
      <c r="F10" s="314"/>
      <c r="G10" s="314"/>
      <c r="H10" s="314"/>
      <c r="I10" s="314"/>
      <c r="J10" s="314"/>
      <c r="K10" s="314"/>
      <c r="L10" s="314"/>
      <c r="M10" s="315"/>
      <c r="N10" s="315"/>
      <c r="O10" s="315"/>
      <c r="P10" s="315"/>
    </row>
    <row r="11" spans="1:16" ht="11.25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"/>
      <c r="N11" s="1"/>
      <c r="O11" s="1"/>
      <c r="P11" s="1"/>
    </row>
    <row r="12" spans="1:16" ht="22.5" customHeight="1" thickTop="1">
      <c r="A12" s="400" t="s">
        <v>10</v>
      </c>
      <c r="B12" s="402" t="s">
        <v>11</v>
      </c>
      <c r="C12" s="402"/>
      <c r="D12" s="402"/>
      <c r="E12" s="402"/>
      <c r="F12" s="396" t="s">
        <v>40</v>
      </c>
      <c r="G12" s="397"/>
      <c r="H12" s="402" t="s">
        <v>42</v>
      </c>
      <c r="I12" s="50" t="s">
        <v>43</v>
      </c>
      <c r="J12" s="400" t="s">
        <v>12</v>
      </c>
      <c r="K12" s="14"/>
      <c r="L12" s="14"/>
      <c r="M12" s="1"/>
      <c r="N12" s="1"/>
      <c r="O12" s="1"/>
      <c r="P12" s="1"/>
    </row>
    <row r="13" spans="1:16" ht="24.75" thickBot="1">
      <c r="A13" s="401"/>
      <c r="B13" s="403"/>
      <c r="C13" s="403"/>
      <c r="D13" s="403"/>
      <c r="E13" s="403"/>
      <c r="F13" s="398" t="s">
        <v>41</v>
      </c>
      <c r="G13" s="399"/>
      <c r="H13" s="403"/>
      <c r="I13" s="31" t="s">
        <v>41</v>
      </c>
      <c r="J13" s="401"/>
      <c r="K13" s="14"/>
      <c r="L13" s="14"/>
      <c r="M13" s="1"/>
      <c r="N13" s="1"/>
      <c r="O13" s="1"/>
      <c r="P13" s="1"/>
    </row>
    <row r="14" spans="1:16" ht="5.25" customHeight="1" thickTop="1">
      <c r="A14" s="27"/>
      <c r="B14" s="14"/>
      <c r="C14" s="14"/>
      <c r="D14" s="14"/>
      <c r="E14" s="14"/>
      <c r="F14" s="404"/>
      <c r="G14" s="405"/>
      <c r="H14" s="14"/>
      <c r="I14" s="27"/>
      <c r="J14" s="27"/>
      <c r="K14" s="14"/>
      <c r="L14" s="14"/>
      <c r="M14" s="1"/>
      <c r="N14" s="1"/>
      <c r="O14" s="1"/>
      <c r="P14" s="1"/>
    </row>
    <row r="15" spans="1:16" ht="22.5" customHeight="1">
      <c r="A15" s="34">
        <v>1</v>
      </c>
      <c r="B15" s="369" t="s">
        <v>523</v>
      </c>
      <c r="C15" s="37"/>
      <c r="D15" s="38"/>
      <c r="E15" s="39"/>
      <c r="F15" s="407">
        <f>'ปร.4'!I58</f>
        <v>2010709.33</v>
      </c>
      <c r="G15" s="408"/>
      <c r="H15" s="347">
        <v>1.2684</v>
      </c>
      <c r="I15" s="67">
        <f>F15*H15</f>
        <v>2550383.714172</v>
      </c>
      <c r="J15" s="44"/>
      <c r="K15" s="14"/>
      <c r="L15" s="14"/>
      <c r="M15" s="1"/>
      <c r="N15" s="1"/>
      <c r="O15" s="1"/>
      <c r="P15" s="1"/>
    </row>
    <row r="16" spans="1:16" ht="18.75" customHeight="1">
      <c r="A16" s="35"/>
      <c r="B16" s="40"/>
      <c r="C16" s="41"/>
      <c r="D16" s="42"/>
      <c r="E16" s="43"/>
      <c r="F16" s="409"/>
      <c r="G16" s="410"/>
      <c r="H16" s="42"/>
      <c r="I16" s="35"/>
      <c r="J16" s="35"/>
      <c r="K16" s="14"/>
      <c r="L16" s="14"/>
      <c r="M16" s="1"/>
      <c r="N16" s="1"/>
      <c r="O16" s="1"/>
      <c r="P16" s="1"/>
    </row>
    <row r="17" spans="1:16" ht="18.75" customHeight="1">
      <c r="A17" s="35"/>
      <c r="B17" s="14"/>
      <c r="C17" s="14"/>
      <c r="D17" s="14"/>
      <c r="E17" s="14"/>
      <c r="F17" s="409"/>
      <c r="G17" s="410"/>
      <c r="H17" s="42"/>
      <c r="I17" s="35"/>
      <c r="J17" s="35"/>
      <c r="K17" s="14"/>
      <c r="L17" s="14"/>
      <c r="M17" s="1"/>
      <c r="N17" s="1"/>
      <c r="O17" s="1"/>
      <c r="P17" s="1"/>
    </row>
    <row r="18" spans="1:16" ht="18.75" customHeight="1">
      <c r="A18" s="35"/>
      <c r="B18" s="406" t="s">
        <v>29</v>
      </c>
      <c r="C18" s="406"/>
      <c r="D18" s="406"/>
      <c r="E18" s="406"/>
      <c r="F18" s="409"/>
      <c r="G18" s="410"/>
      <c r="H18" s="42"/>
      <c r="I18" s="35"/>
      <c r="J18" s="35"/>
      <c r="K18" s="14"/>
      <c r="L18" s="14"/>
      <c r="M18" s="1"/>
      <c r="N18" s="1"/>
      <c r="O18" s="1"/>
      <c r="P18" s="1"/>
    </row>
    <row r="19" spans="1:16" ht="18.75" customHeight="1">
      <c r="A19" s="35"/>
      <c r="B19" s="46" t="s">
        <v>30</v>
      </c>
      <c r="C19" s="47"/>
      <c r="D19" s="47"/>
      <c r="E19" s="48">
        <v>0</v>
      </c>
      <c r="F19" s="390"/>
      <c r="G19" s="391"/>
      <c r="H19" s="12"/>
      <c r="I19" s="45"/>
      <c r="J19" s="56"/>
      <c r="K19" s="14"/>
      <c r="L19" s="14"/>
      <c r="M19" s="1"/>
      <c r="N19" s="1"/>
      <c r="O19" s="1"/>
      <c r="P19" s="1"/>
    </row>
    <row r="20" spans="1:16" ht="18.75" customHeight="1">
      <c r="A20" s="35"/>
      <c r="B20" s="11" t="s">
        <v>31</v>
      </c>
      <c r="C20" s="12"/>
      <c r="D20" s="12"/>
      <c r="E20" s="49">
        <v>0</v>
      </c>
      <c r="F20" s="390"/>
      <c r="G20" s="391"/>
      <c r="H20" s="12"/>
      <c r="I20" s="45"/>
      <c r="J20" s="56"/>
      <c r="K20" s="14"/>
      <c r="L20" s="14"/>
      <c r="M20" s="1"/>
      <c r="N20" s="1"/>
      <c r="O20" s="1"/>
      <c r="P20" s="1"/>
    </row>
    <row r="21" spans="1:16" ht="18.75" customHeight="1">
      <c r="A21" s="35"/>
      <c r="B21" s="11" t="s">
        <v>32</v>
      </c>
      <c r="C21" s="12"/>
      <c r="D21" s="12"/>
      <c r="E21" s="49">
        <v>6</v>
      </c>
      <c r="F21" s="390"/>
      <c r="G21" s="391"/>
      <c r="H21" s="12"/>
      <c r="I21" s="45"/>
      <c r="J21" s="56"/>
      <c r="K21" s="14"/>
      <c r="L21" s="14"/>
      <c r="M21" s="1"/>
      <c r="N21" s="1"/>
      <c r="O21" s="1"/>
      <c r="P21" s="1"/>
    </row>
    <row r="22" spans="1:16" ht="18.75" customHeight="1">
      <c r="A22" s="36"/>
      <c r="B22" s="11" t="s">
        <v>33</v>
      </c>
      <c r="C22" s="12"/>
      <c r="D22" s="12"/>
      <c r="E22" s="49">
        <v>7</v>
      </c>
      <c r="F22" s="390"/>
      <c r="G22" s="391"/>
      <c r="H22" s="12"/>
      <c r="I22" s="45"/>
      <c r="J22" s="56"/>
      <c r="K22" s="14"/>
      <c r="L22" s="14"/>
      <c r="M22" s="1"/>
      <c r="N22" s="1"/>
      <c r="O22" s="1"/>
      <c r="P22" s="1"/>
    </row>
    <row r="23" spans="1:16" ht="14.25" customHeight="1">
      <c r="A23" s="27"/>
      <c r="B23" s="392"/>
      <c r="C23" s="393"/>
      <c r="D23" s="13"/>
      <c r="E23" s="13"/>
      <c r="F23" s="392"/>
      <c r="G23" s="394"/>
      <c r="H23" s="30"/>
      <c r="I23" s="32"/>
      <c r="J23" s="32"/>
      <c r="K23" s="14"/>
      <c r="L23" s="14"/>
      <c r="M23" s="1"/>
      <c r="N23" s="1"/>
      <c r="O23" s="1"/>
      <c r="P23" s="1"/>
    </row>
    <row r="24" spans="1:16" ht="24">
      <c r="A24" s="28" t="s">
        <v>34</v>
      </c>
      <c r="B24" s="25" t="s">
        <v>35</v>
      </c>
      <c r="C24" s="25"/>
      <c r="D24" s="25"/>
      <c r="E24" s="25"/>
      <c r="F24" s="25"/>
      <c r="G24" s="25"/>
      <c r="H24" s="25"/>
      <c r="I24" s="66">
        <f>I15</f>
        <v>2550383.714172</v>
      </c>
      <c r="J24" s="33"/>
      <c r="K24" s="13"/>
      <c r="L24" s="14"/>
      <c r="M24" s="1"/>
      <c r="N24" s="1"/>
      <c r="O24" s="1"/>
      <c r="P24" s="1"/>
    </row>
    <row r="25" spans="1:16" ht="24.75" thickBot="1">
      <c r="A25" s="29"/>
      <c r="B25" s="26" t="s">
        <v>20</v>
      </c>
      <c r="C25" s="389" t="str">
        <f>_xlfn.BAHTTEXT(I24)</f>
        <v>สองล้านห้าแสนห้าหมื่นสามร้อยแปดสิบสามบาทเจ็ดสิบเอ็ดสตางค์</v>
      </c>
      <c r="D25" s="389"/>
      <c r="E25" s="389"/>
      <c r="F25" s="389"/>
      <c r="G25" s="389"/>
      <c r="H25" s="51" t="s">
        <v>21</v>
      </c>
      <c r="I25" s="29"/>
      <c r="J25" s="29"/>
      <c r="K25" s="13"/>
      <c r="L25" s="14"/>
      <c r="M25" s="1"/>
      <c r="N25" s="1"/>
      <c r="O25" s="1"/>
      <c r="P25" s="1"/>
    </row>
    <row r="26" spans="1:16" ht="27" customHeight="1" thickTop="1">
      <c r="A26" s="57" t="s">
        <v>51</v>
      </c>
      <c r="B26" s="58"/>
      <c r="C26" s="58"/>
      <c r="D26" s="59">
        <v>173.88</v>
      </c>
      <c r="E26" s="58" t="s">
        <v>36</v>
      </c>
      <c r="F26" s="58"/>
      <c r="G26" s="58"/>
      <c r="H26" s="58"/>
      <c r="I26" s="58"/>
      <c r="J26" s="58"/>
      <c r="K26" s="13"/>
      <c r="L26" s="14"/>
      <c r="M26" s="1"/>
      <c r="N26" s="1"/>
      <c r="O26" s="1"/>
      <c r="P26" s="1"/>
    </row>
    <row r="27" spans="1:16" s="316" customFormat="1" ht="21" customHeight="1">
      <c r="A27" s="317" t="s">
        <v>52</v>
      </c>
      <c r="B27" s="318"/>
      <c r="C27" s="318"/>
      <c r="D27" s="319">
        <f>I24/D26</f>
        <v>14667.493180193238</v>
      </c>
      <c r="E27" s="318" t="s">
        <v>44</v>
      </c>
      <c r="F27" s="318"/>
      <c r="G27" s="318"/>
      <c r="H27" s="318"/>
      <c r="I27" s="318"/>
      <c r="J27" s="318"/>
      <c r="K27" s="313"/>
      <c r="L27" s="314"/>
      <c r="M27" s="315"/>
      <c r="N27" s="315"/>
      <c r="O27" s="315"/>
      <c r="P27" s="315"/>
    </row>
    <row r="28" spans="1:16" s="316" customFormat="1" ht="21" customHeight="1">
      <c r="A28" s="309" t="s">
        <v>533</v>
      </c>
      <c r="B28" s="310"/>
      <c r="C28" s="310"/>
      <c r="D28" s="310"/>
      <c r="E28" s="310"/>
      <c r="F28" s="310"/>
      <c r="G28" s="311" t="s">
        <v>532</v>
      </c>
      <c r="H28" s="312" t="s">
        <v>37</v>
      </c>
      <c r="I28" s="310"/>
      <c r="J28" s="310"/>
      <c r="K28" s="313"/>
      <c r="L28" s="314"/>
      <c r="M28" s="315"/>
      <c r="N28" s="315"/>
      <c r="O28" s="315"/>
      <c r="P28" s="315"/>
    </row>
    <row r="29" spans="1:16" ht="9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"/>
      <c r="N29" s="1"/>
      <c r="O29" s="1"/>
      <c r="P29" s="1"/>
    </row>
    <row r="30" spans="1:16" ht="24">
      <c r="A30" s="16" t="s">
        <v>14</v>
      </c>
      <c r="B30" s="14"/>
      <c r="C30" s="14"/>
      <c r="D30" s="14"/>
      <c r="E30" s="14"/>
      <c r="F30" s="14"/>
      <c r="G30" s="388"/>
      <c r="H30" s="388"/>
      <c r="I30" s="388"/>
      <c r="J30" s="388"/>
      <c r="K30" s="14"/>
      <c r="L30" s="14"/>
      <c r="M30" s="1"/>
      <c r="N30" s="1"/>
      <c r="O30" s="1"/>
      <c r="P30" s="1"/>
    </row>
    <row r="31" spans="1:16" ht="33.75" customHeight="1">
      <c r="A31" s="52">
        <v>1</v>
      </c>
      <c r="B31" s="14" t="s">
        <v>393</v>
      </c>
      <c r="C31" s="14"/>
      <c r="D31" s="53" t="s">
        <v>16</v>
      </c>
      <c r="E31" s="53" t="s">
        <v>16</v>
      </c>
      <c r="F31" s="53" t="s">
        <v>16</v>
      </c>
      <c r="G31" s="14" t="s">
        <v>399</v>
      </c>
      <c r="H31" s="18"/>
      <c r="I31" s="14"/>
      <c r="J31" s="14"/>
      <c r="K31" s="14"/>
      <c r="L31" s="14"/>
      <c r="M31" s="1"/>
      <c r="N31" s="1"/>
      <c r="O31" s="1"/>
      <c r="P31" s="1"/>
    </row>
    <row r="32" spans="1:16" ht="33.75" customHeight="1">
      <c r="A32" s="52">
        <v>2</v>
      </c>
      <c r="B32" s="14" t="s">
        <v>394</v>
      </c>
      <c r="C32" s="14"/>
      <c r="D32" s="53" t="s">
        <v>16</v>
      </c>
      <c r="E32" s="53" t="s">
        <v>16</v>
      </c>
      <c r="F32" s="53" t="s">
        <v>16</v>
      </c>
      <c r="G32" s="14" t="s">
        <v>400</v>
      </c>
      <c r="H32" s="18"/>
      <c r="I32" s="14"/>
      <c r="J32" s="14"/>
      <c r="K32" s="14"/>
      <c r="L32" s="14"/>
      <c r="M32" s="1"/>
      <c r="N32" s="1"/>
      <c r="O32" s="1"/>
      <c r="P32" s="1"/>
    </row>
    <row r="33" spans="1:16" ht="33.75" customHeight="1">
      <c r="A33" s="52">
        <v>3</v>
      </c>
      <c r="B33" s="14" t="s">
        <v>395</v>
      </c>
      <c r="C33" s="14"/>
      <c r="D33" s="53" t="s">
        <v>16</v>
      </c>
      <c r="E33" s="53" t="s">
        <v>16</v>
      </c>
      <c r="F33" s="53" t="s">
        <v>16</v>
      </c>
      <c r="G33" s="14" t="s">
        <v>400</v>
      </c>
      <c r="H33" s="18"/>
      <c r="I33" s="14"/>
      <c r="J33" s="14"/>
      <c r="K33" s="14"/>
      <c r="L33" s="14"/>
      <c r="M33" s="1"/>
      <c r="N33" s="1"/>
      <c r="O33" s="1"/>
      <c r="P33" s="1"/>
    </row>
    <row r="34" spans="1:16" ht="33.75" customHeight="1">
      <c r="A34" s="52">
        <v>4</v>
      </c>
      <c r="B34" s="14" t="s">
        <v>396</v>
      </c>
      <c r="C34" s="14"/>
      <c r="D34" s="53" t="s">
        <v>16</v>
      </c>
      <c r="E34" s="53" t="s">
        <v>16</v>
      </c>
      <c r="F34" s="53" t="s">
        <v>16</v>
      </c>
      <c r="G34" s="14" t="s">
        <v>398</v>
      </c>
      <c r="H34" s="18"/>
      <c r="I34" s="14"/>
      <c r="J34" s="14"/>
      <c r="K34" s="14"/>
      <c r="L34" s="14"/>
      <c r="M34" s="1"/>
      <c r="N34" s="1"/>
      <c r="O34" s="1"/>
      <c r="P34" s="1"/>
    </row>
    <row r="35" spans="1:16" ht="24">
      <c r="A35" s="14"/>
      <c r="B35" s="14"/>
      <c r="C35" s="18"/>
      <c r="D35" s="18"/>
      <c r="E35" s="322" t="str">
        <f>'ปร.4'!F3</f>
        <v>8 พฤศจิกายน พ.ศ. 2559</v>
      </c>
      <c r="F35" s="54"/>
      <c r="G35" s="14"/>
      <c r="H35" s="54"/>
      <c r="I35" s="55"/>
      <c r="J35" s="14"/>
      <c r="K35" s="14"/>
      <c r="L35" s="14"/>
      <c r="M35" s="1"/>
      <c r="N35" s="1"/>
      <c r="O35" s="1"/>
      <c r="P35" s="1"/>
    </row>
    <row r="36" spans="1:16" ht="2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"/>
      <c r="N36" s="1"/>
      <c r="O36" s="1"/>
      <c r="P36" s="1"/>
    </row>
    <row r="37" spans="1:16" ht="2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"/>
      <c r="N37" s="1"/>
      <c r="O37" s="1"/>
      <c r="P37" s="1"/>
    </row>
    <row r="38" spans="1:16" ht="2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"/>
      <c r="N38" s="1"/>
      <c r="O38" s="1"/>
      <c r="P38" s="1"/>
    </row>
    <row r="39" spans="1:16" ht="2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"/>
      <c r="N39" s="1"/>
      <c r="O39" s="1"/>
      <c r="P39" s="1"/>
    </row>
    <row r="40" spans="1:16" ht="2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"/>
      <c r="N40" s="1"/>
      <c r="O40" s="1"/>
      <c r="P40" s="1"/>
    </row>
    <row r="41" spans="1:16" ht="2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/>
      <c r="N41" s="1"/>
      <c r="O41" s="1"/>
      <c r="P41" s="1"/>
    </row>
    <row r="42" spans="1:16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/>
      <c r="N42" s="1"/>
      <c r="O42" s="1"/>
      <c r="P42" s="1"/>
    </row>
    <row r="43" spans="1:16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/>
      <c r="N43" s="1"/>
      <c r="O43" s="1"/>
      <c r="P43" s="1"/>
    </row>
    <row r="44" spans="1:16" ht="2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/>
      <c r="N44" s="1"/>
      <c r="O44" s="1"/>
      <c r="P44" s="1"/>
    </row>
    <row r="45" spans="1:16" ht="2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/>
      <c r="N45" s="1"/>
      <c r="O45" s="1"/>
      <c r="P45" s="1"/>
    </row>
    <row r="46" spans="1:16" ht="2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/>
      <c r="N46" s="1"/>
      <c r="O46" s="1"/>
      <c r="P46" s="1"/>
    </row>
    <row r="47" spans="1:16" ht="2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/>
      <c r="N47" s="1"/>
      <c r="O47" s="1"/>
      <c r="P47" s="1"/>
    </row>
    <row r="48" spans="1:16" ht="2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/>
      <c r="N48" s="1"/>
      <c r="O48" s="1"/>
      <c r="P48" s="1"/>
    </row>
    <row r="49" spans="1:16" ht="2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/>
      <c r="N49" s="1"/>
      <c r="O49" s="1"/>
      <c r="P49" s="1"/>
    </row>
    <row r="50" spans="1:16" ht="2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/>
      <c r="N50" s="1"/>
      <c r="O50" s="1"/>
      <c r="P50" s="1"/>
    </row>
    <row r="51" spans="1:16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/>
      <c r="N51" s="1"/>
      <c r="O51" s="1"/>
      <c r="P51" s="1"/>
    </row>
    <row r="52" spans="1:16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/>
      <c r="N52" s="1"/>
      <c r="O52" s="1"/>
      <c r="P52" s="1"/>
    </row>
    <row r="53" spans="1:16" ht="2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/>
      <c r="N53" s="1"/>
      <c r="O53" s="1"/>
      <c r="P53" s="1"/>
    </row>
    <row r="54" spans="1:16" ht="2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/>
      <c r="N54" s="1"/>
      <c r="O54" s="1"/>
      <c r="P54" s="1"/>
    </row>
    <row r="55" spans="1:16" ht="2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/>
      <c r="N55" s="1"/>
      <c r="O55" s="1"/>
      <c r="P55" s="1"/>
    </row>
    <row r="56" spans="1:16" ht="2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/>
      <c r="N56" s="1"/>
      <c r="O56" s="1"/>
      <c r="P56" s="1"/>
    </row>
    <row r="57" spans="1:16" ht="2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/>
      <c r="N57" s="1"/>
      <c r="O57" s="1"/>
      <c r="P57" s="1"/>
    </row>
    <row r="58" spans="1:16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/>
      <c r="N58" s="1"/>
      <c r="O58" s="1"/>
      <c r="P58" s="1"/>
    </row>
    <row r="59" spans="1:16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/>
      <c r="N59" s="1"/>
      <c r="O59" s="1"/>
      <c r="P59" s="1"/>
    </row>
    <row r="60" spans="1:16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/>
      <c r="N60" s="1"/>
      <c r="O60" s="1"/>
      <c r="P60" s="1"/>
    </row>
    <row r="61" spans="1:16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/>
      <c r="N61" s="1"/>
      <c r="O61" s="1"/>
      <c r="P61" s="1"/>
    </row>
    <row r="62" spans="1:16" ht="2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/>
      <c r="N62" s="1"/>
      <c r="O62" s="1"/>
      <c r="P62" s="1"/>
    </row>
    <row r="63" spans="1:16" ht="2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1"/>
      <c r="P63" s="1"/>
    </row>
    <row r="64" spans="1:16" ht="2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/>
      <c r="N64" s="1"/>
      <c r="O64" s="1"/>
      <c r="P64" s="1"/>
    </row>
    <row r="65" spans="1:16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/>
      <c r="N65" s="1"/>
      <c r="O65" s="1"/>
      <c r="P65" s="1"/>
    </row>
    <row r="66" spans="1:16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/>
  <mergeCells count="23">
    <mergeCell ref="F14:G14"/>
    <mergeCell ref="B18:E18"/>
    <mergeCell ref="F19:G19"/>
    <mergeCell ref="F20:G20"/>
    <mergeCell ref="F21:G21"/>
    <mergeCell ref="F15:G15"/>
    <mergeCell ref="F16:G16"/>
    <mergeCell ref="F17:G17"/>
    <mergeCell ref="F18:G18"/>
    <mergeCell ref="A2:J2"/>
    <mergeCell ref="A3:J3"/>
    <mergeCell ref="F12:G12"/>
    <mergeCell ref="F13:G13"/>
    <mergeCell ref="A12:A13"/>
    <mergeCell ref="B12:E13"/>
    <mergeCell ref="H12:H13"/>
    <mergeCell ref="J12:J13"/>
    <mergeCell ref="I30:J30"/>
    <mergeCell ref="C25:G25"/>
    <mergeCell ref="F22:G22"/>
    <mergeCell ref="G30:H30"/>
    <mergeCell ref="B23:C23"/>
    <mergeCell ref="F23:G23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view="pageBreakPreview" zoomScale="90" zoomScaleSheetLayoutView="90" zoomScalePageLayoutView="0" workbookViewId="0" topLeftCell="A1">
      <selection activeCell="K13" sqref="K13:L20"/>
    </sheetView>
  </sheetViews>
  <sheetFormatPr defaultColWidth="9.140625" defaultRowHeight="15"/>
  <cols>
    <col min="1" max="1" width="7.57421875" style="0" customWidth="1"/>
    <col min="2" max="2" width="3.140625" style="0" customWidth="1"/>
    <col min="3" max="3" width="12.7109375" style="0" customWidth="1"/>
    <col min="4" max="4" width="6.421875" style="0" customWidth="1"/>
    <col min="5" max="5" width="35.00390625" style="0" customWidth="1"/>
    <col min="6" max="6" width="2.28125" style="0" customWidth="1"/>
    <col min="8" max="8" width="7.28125" style="0" customWidth="1"/>
    <col min="9" max="9" width="7.421875" style="0" customWidth="1"/>
    <col min="10" max="10" width="3.28125" style="0" customWidth="1"/>
    <col min="11" max="11" width="7.8515625" style="0" customWidth="1"/>
    <col min="12" max="12" width="12.8515625" style="327" customWidth="1"/>
  </cols>
  <sheetData>
    <row r="1" spans="1:17" ht="24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326"/>
      <c r="M1" s="1"/>
      <c r="N1" s="1"/>
      <c r="O1" s="1"/>
      <c r="P1" s="1"/>
      <c r="Q1" s="1"/>
    </row>
    <row r="2" spans="1:17" ht="24">
      <c r="A2" s="395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1"/>
      <c r="L2" s="326"/>
      <c r="M2" s="1"/>
      <c r="N2" s="1"/>
      <c r="O2" s="1"/>
      <c r="P2" s="1"/>
      <c r="Q2" s="1"/>
    </row>
    <row r="3" spans="1:17" ht="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26"/>
      <c r="M3" s="1"/>
      <c r="N3" s="1"/>
      <c r="O3" s="1"/>
      <c r="P3" s="1"/>
      <c r="Q3" s="1"/>
    </row>
    <row r="4" spans="1:17" ht="24">
      <c r="A4" s="60" t="s">
        <v>3</v>
      </c>
      <c r="B4" s="61"/>
      <c r="C4" s="61"/>
      <c r="D4" s="61"/>
      <c r="E4" s="61" t="str">
        <f>B13</f>
        <v>งานก่อสร้างปรับปรุงห้องน้ำ ชั้น 6-10 อาคาร 50 ปี</v>
      </c>
      <c r="F4" s="61"/>
      <c r="G4" s="61"/>
      <c r="H4" s="61"/>
      <c r="I4" s="61"/>
      <c r="J4" s="61"/>
      <c r="K4" s="1"/>
      <c r="L4" s="326"/>
      <c r="M4" s="1"/>
      <c r="N4" s="1"/>
      <c r="O4" s="1"/>
      <c r="P4" s="1"/>
      <c r="Q4" s="1"/>
    </row>
    <row r="5" spans="1:17" ht="24">
      <c r="A5" s="24" t="s">
        <v>2</v>
      </c>
      <c r="B5" s="21"/>
      <c r="C5" s="21"/>
      <c r="D5" s="21"/>
      <c r="E5" s="21" t="s">
        <v>4</v>
      </c>
      <c r="F5" s="21"/>
      <c r="G5" s="21"/>
      <c r="H5" s="21"/>
      <c r="I5" s="21"/>
      <c r="J5" s="21"/>
      <c r="K5" s="1"/>
      <c r="L5" s="326"/>
      <c r="M5" s="1"/>
      <c r="N5" s="1"/>
      <c r="O5" s="1"/>
      <c r="P5" s="1"/>
      <c r="Q5" s="1"/>
    </row>
    <row r="6" spans="1:17" ht="24">
      <c r="A6" s="24" t="s">
        <v>5</v>
      </c>
      <c r="B6" s="21"/>
      <c r="C6" s="21"/>
      <c r="D6" s="21"/>
      <c r="E6" s="324" t="str">
        <f>'ปร.4'!E2</f>
        <v>A1-00-A4-03</v>
      </c>
      <c r="F6" s="21"/>
      <c r="G6" s="21"/>
      <c r="H6" s="21"/>
      <c r="I6" s="21"/>
      <c r="J6" s="21"/>
      <c r="K6" s="1"/>
      <c r="L6" s="326"/>
      <c r="M6" s="1"/>
      <c r="N6" s="1"/>
      <c r="O6" s="1"/>
      <c r="P6" s="1"/>
      <c r="Q6" s="1"/>
    </row>
    <row r="7" spans="1:17" ht="24">
      <c r="A7" s="24" t="s">
        <v>6</v>
      </c>
      <c r="B7" s="21"/>
      <c r="C7" s="21"/>
      <c r="D7" s="21"/>
      <c r="E7" s="21" t="s">
        <v>4</v>
      </c>
      <c r="F7" s="21"/>
      <c r="G7" s="21"/>
      <c r="H7" s="21"/>
      <c r="I7" s="21"/>
      <c r="J7" s="21"/>
      <c r="K7" s="1"/>
      <c r="L7" s="326"/>
      <c r="M7" s="1"/>
      <c r="N7" s="1"/>
      <c r="O7" s="1"/>
      <c r="P7" s="1"/>
      <c r="Q7" s="1"/>
    </row>
    <row r="8" spans="1:17" ht="24">
      <c r="A8" s="24" t="s">
        <v>7</v>
      </c>
      <c r="B8" s="21"/>
      <c r="C8" s="21"/>
      <c r="D8" s="21"/>
      <c r="E8" s="62">
        <v>1</v>
      </c>
      <c r="F8" s="24" t="s">
        <v>8</v>
      </c>
      <c r="G8" s="21"/>
      <c r="H8" s="21"/>
      <c r="I8" s="21"/>
      <c r="J8" s="21"/>
      <c r="K8" s="1"/>
      <c r="L8" s="326"/>
      <c r="M8" s="1"/>
      <c r="N8" s="1"/>
      <c r="O8" s="1"/>
      <c r="P8" s="1"/>
      <c r="Q8" s="1"/>
    </row>
    <row r="9" spans="1:17" ht="24">
      <c r="A9" s="24" t="s">
        <v>397</v>
      </c>
      <c r="B9" s="21"/>
      <c r="C9" s="21"/>
      <c r="D9" s="323"/>
      <c r="E9" s="63" t="str">
        <f>'ปร.5'!D10</f>
        <v>8 พฤศจิกายน พ.ศ. 2559</v>
      </c>
      <c r="F9" s="411"/>
      <c r="G9" s="411"/>
      <c r="H9" s="64"/>
      <c r="I9" s="65"/>
      <c r="J9" s="21"/>
      <c r="K9" s="1"/>
      <c r="L9" s="326"/>
      <c r="M9" s="1"/>
      <c r="N9" s="1"/>
      <c r="O9" s="1"/>
      <c r="P9" s="1"/>
      <c r="Q9" s="1"/>
    </row>
    <row r="10" spans="1:17" ht="24.75" thickBot="1">
      <c r="A10" s="1"/>
      <c r="B10" s="1"/>
      <c r="C10" s="1"/>
      <c r="D10" s="1"/>
      <c r="E10" s="1"/>
      <c r="F10" s="1"/>
      <c r="G10" s="1"/>
      <c r="H10" s="1"/>
      <c r="I10" s="1"/>
      <c r="J10" s="5" t="s">
        <v>9</v>
      </c>
      <c r="K10" s="1"/>
      <c r="L10" s="326"/>
      <c r="M10" s="1"/>
      <c r="N10" s="1"/>
      <c r="O10" s="1"/>
      <c r="P10" s="1"/>
      <c r="Q10" s="1"/>
    </row>
    <row r="11" spans="1:17" ht="25.5" thickBot="1" thickTop="1">
      <c r="A11" s="9" t="s">
        <v>10</v>
      </c>
      <c r="B11" s="414" t="s">
        <v>11</v>
      </c>
      <c r="C11" s="414"/>
      <c r="D11" s="414"/>
      <c r="E11" s="414"/>
      <c r="F11" s="414"/>
      <c r="G11" s="412" t="s">
        <v>13</v>
      </c>
      <c r="H11" s="413"/>
      <c r="I11" s="412" t="s">
        <v>12</v>
      </c>
      <c r="J11" s="413"/>
      <c r="K11" s="1"/>
      <c r="L11" s="326"/>
      <c r="M11" s="1"/>
      <c r="N11" s="1"/>
      <c r="O11" s="1"/>
      <c r="P11" s="1"/>
      <c r="Q11" s="1"/>
    </row>
    <row r="12" spans="1:17" ht="24.75" thickTop="1">
      <c r="A12" s="19"/>
      <c r="B12" s="428"/>
      <c r="C12" s="428"/>
      <c r="D12" s="428"/>
      <c r="E12" s="428"/>
      <c r="F12" s="428"/>
      <c r="G12" s="429"/>
      <c r="H12" s="430"/>
      <c r="I12" s="429"/>
      <c r="J12" s="430"/>
      <c r="K12" s="1"/>
      <c r="L12" s="326"/>
      <c r="M12" s="1"/>
      <c r="N12" s="1"/>
      <c r="O12" s="1"/>
      <c r="P12" s="1"/>
      <c r="Q12" s="1"/>
    </row>
    <row r="13" spans="1:17" ht="24">
      <c r="A13" s="20">
        <v>1</v>
      </c>
      <c r="B13" s="425" t="str">
        <f>'ปร.5'!B15</f>
        <v>งานก่อสร้างปรับปรุงห้องน้ำ ชั้น 6-10 อาคาร 50 ปี</v>
      </c>
      <c r="C13" s="426"/>
      <c r="D13" s="426"/>
      <c r="E13" s="426"/>
      <c r="F13" s="427"/>
      <c r="G13" s="433">
        <f>'ปร.5'!I24</f>
        <v>2550383.714172</v>
      </c>
      <c r="H13" s="434"/>
      <c r="I13" s="423"/>
      <c r="J13" s="424"/>
      <c r="K13" s="1"/>
      <c r="L13" s="326"/>
      <c r="M13" s="1"/>
      <c r="N13" s="1"/>
      <c r="O13" s="1"/>
      <c r="P13" s="1"/>
      <c r="Q13" s="1"/>
    </row>
    <row r="14" spans="1:17" ht="24">
      <c r="A14" s="20"/>
      <c r="B14" s="21"/>
      <c r="C14" s="21"/>
      <c r="D14" s="21"/>
      <c r="E14" s="21"/>
      <c r="F14" s="21"/>
      <c r="G14" s="423"/>
      <c r="H14" s="424"/>
      <c r="I14" s="423"/>
      <c r="J14" s="424"/>
      <c r="K14" s="1"/>
      <c r="L14" s="326"/>
      <c r="M14" s="1"/>
      <c r="N14" s="1"/>
      <c r="O14" s="1"/>
      <c r="P14" s="1"/>
      <c r="Q14" s="1"/>
    </row>
    <row r="15" spans="1:17" ht="24">
      <c r="A15" s="22"/>
      <c r="B15" s="21"/>
      <c r="C15" s="21"/>
      <c r="D15" s="21"/>
      <c r="E15" s="21"/>
      <c r="F15" s="21"/>
      <c r="G15" s="423"/>
      <c r="H15" s="424"/>
      <c r="I15" s="423"/>
      <c r="J15" s="424"/>
      <c r="K15" s="1"/>
      <c r="L15" s="326"/>
      <c r="M15" s="1"/>
      <c r="N15" s="1"/>
      <c r="O15" s="1"/>
      <c r="P15" s="1"/>
      <c r="Q15" s="1"/>
    </row>
    <row r="16" spans="1:17" ht="24">
      <c r="A16" s="22"/>
      <c r="B16" s="21"/>
      <c r="C16" s="21"/>
      <c r="D16" s="21"/>
      <c r="E16" s="21"/>
      <c r="F16" s="21"/>
      <c r="G16" s="435"/>
      <c r="H16" s="436"/>
      <c r="I16" s="423"/>
      <c r="J16" s="424"/>
      <c r="K16" s="1"/>
      <c r="L16" s="326"/>
      <c r="M16" s="1"/>
      <c r="N16" s="1"/>
      <c r="O16" s="1"/>
      <c r="P16" s="1"/>
      <c r="Q16" s="1"/>
    </row>
    <row r="17" spans="1:17" ht="25.5" thickBot="1">
      <c r="A17" s="22"/>
      <c r="B17" s="431" t="s">
        <v>22</v>
      </c>
      <c r="C17" s="422"/>
      <c r="D17" s="422"/>
      <c r="E17" s="422"/>
      <c r="F17" s="432"/>
      <c r="G17" s="416">
        <f>SUM(G13:H16)</f>
        <v>2550383.714172</v>
      </c>
      <c r="H17" s="417"/>
      <c r="I17" s="423"/>
      <c r="J17" s="424"/>
      <c r="K17" s="1"/>
      <c r="L17" s="326"/>
      <c r="M17" s="1"/>
      <c r="N17" s="1"/>
      <c r="O17" s="1"/>
      <c r="P17" s="1"/>
      <c r="Q17" s="1"/>
    </row>
    <row r="18" spans="1:17" ht="24.75" thickTop="1">
      <c r="A18" s="22"/>
      <c r="B18" s="23" t="s">
        <v>20</v>
      </c>
      <c r="C18" s="422" t="str">
        <f>_xlfn.BAHTTEXT(G17)</f>
        <v>สองล้านห้าแสนห้าหมื่นสามร้อยแปดสิบสามบาทเจ็ดสิบเอ็ดสตางค์</v>
      </c>
      <c r="D18" s="422"/>
      <c r="E18" s="422"/>
      <c r="F18" s="24" t="s">
        <v>21</v>
      </c>
      <c r="G18" s="418"/>
      <c r="H18" s="419"/>
      <c r="I18" s="423"/>
      <c r="J18" s="424"/>
      <c r="K18" s="1"/>
      <c r="L18" s="326"/>
      <c r="M18" s="1"/>
      <c r="N18" s="1"/>
      <c r="O18" s="1"/>
      <c r="P18" s="1"/>
      <c r="Q18" s="1"/>
    </row>
    <row r="19" spans="1:17" ht="24.75" thickBot="1">
      <c r="A19" s="10"/>
      <c r="B19" s="8"/>
      <c r="C19" s="8"/>
      <c r="D19" s="8"/>
      <c r="E19" s="8"/>
      <c r="F19" s="8"/>
      <c r="G19" s="420"/>
      <c r="H19" s="421"/>
      <c r="I19" s="420"/>
      <c r="J19" s="421"/>
      <c r="K19" s="1"/>
      <c r="L19" s="326"/>
      <c r="M19" s="1"/>
      <c r="N19" s="1"/>
      <c r="O19" s="1"/>
      <c r="P19" s="1"/>
      <c r="Q19" s="1"/>
    </row>
    <row r="20" spans="1:17" ht="24.75" thickTop="1">
      <c r="A20" s="1"/>
      <c r="B20" s="1"/>
      <c r="C20" s="1"/>
      <c r="D20" s="1"/>
      <c r="E20" s="1"/>
      <c r="F20" s="1"/>
      <c r="G20" s="415"/>
      <c r="H20" s="415"/>
      <c r="I20" s="415"/>
      <c r="J20" s="415"/>
      <c r="K20" s="1"/>
      <c r="L20" s="326"/>
      <c r="M20" s="1"/>
      <c r="N20" s="1"/>
      <c r="O20" s="1"/>
      <c r="P20" s="1"/>
      <c r="Q20" s="1"/>
    </row>
    <row r="21" spans="1:17" ht="24">
      <c r="A21" s="2" t="s">
        <v>14</v>
      </c>
      <c r="B21" s="1"/>
      <c r="C21" s="1"/>
      <c r="D21" s="1"/>
      <c r="E21" s="1"/>
      <c r="F21" s="1"/>
      <c r="G21" s="415"/>
      <c r="H21" s="415"/>
      <c r="I21" s="415"/>
      <c r="J21" s="415"/>
      <c r="K21" s="1"/>
      <c r="L21" s="326" t="e">
        <f>L19/L17*100</f>
        <v>#DIV/0!</v>
      </c>
      <c r="M21" s="1"/>
      <c r="N21" s="1"/>
      <c r="O21" s="1"/>
      <c r="P21" s="1"/>
      <c r="Q21" s="1"/>
    </row>
    <row r="22" spans="1:17" ht="40.5" customHeight="1">
      <c r="A22" s="6" t="s">
        <v>15</v>
      </c>
      <c r="B22" s="1" t="str">
        <f>'ปร.5'!B31</f>
        <v>นายชนินทร์ สุวพรหม</v>
      </c>
      <c r="C22" s="1"/>
      <c r="D22" s="1"/>
      <c r="E22" s="7" t="s">
        <v>16</v>
      </c>
      <c r="F22" s="1" t="s">
        <v>399</v>
      </c>
      <c r="I22" s="1"/>
      <c r="J22" s="1"/>
      <c r="K22" s="1"/>
      <c r="L22" s="326"/>
      <c r="M22" s="1"/>
      <c r="N22" s="1"/>
      <c r="O22" s="1"/>
      <c r="P22" s="1"/>
      <c r="Q22" s="1"/>
    </row>
    <row r="23" spans="1:17" ht="40.5" customHeight="1">
      <c r="A23" s="6" t="s">
        <v>17</v>
      </c>
      <c r="B23" s="1" t="str">
        <f>'ปร.5'!B32</f>
        <v>นายยุทธนา แก้วคำแจ้ง</v>
      </c>
      <c r="C23" s="1"/>
      <c r="D23" s="1"/>
      <c r="E23" s="7" t="s">
        <v>16</v>
      </c>
      <c r="F23" s="1" t="s">
        <v>400</v>
      </c>
      <c r="I23" s="1"/>
      <c r="J23" s="1"/>
      <c r="K23" s="1"/>
      <c r="L23" s="326"/>
      <c r="M23" s="1"/>
      <c r="N23" s="1"/>
      <c r="O23" s="1"/>
      <c r="P23" s="1"/>
      <c r="Q23" s="1"/>
    </row>
    <row r="24" spans="1:17" ht="40.5" customHeight="1">
      <c r="A24" s="6" t="s">
        <v>18</v>
      </c>
      <c r="B24" s="1" t="str">
        <f>'ปร.5'!B33</f>
        <v>นายวิเชียร หทัยรัตน์ศิริ</v>
      </c>
      <c r="C24" s="1"/>
      <c r="D24" s="1"/>
      <c r="E24" s="7" t="s">
        <v>16</v>
      </c>
      <c r="F24" s="1" t="s">
        <v>400</v>
      </c>
      <c r="I24" s="1"/>
      <c r="J24" s="1"/>
      <c r="K24" s="1"/>
      <c r="L24" s="326"/>
      <c r="M24" s="1"/>
      <c r="N24" s="1"/>
      <c r="O24" s="1"/>
      <c r="P24" s="1"/>
      <c r="Q24" s="1"/>
    </row>
    <row r="25" spans="1:17" ht="40.5" customHeight="1">
      <c r="A25" s="6" t="s">
        <v>19</v>
      </c>
      <c r="B25" s="1" t="str">
        <f>'ปร.5'!B34</f>
        <v>นางวิภาวดี โชติสิตานันท์</v>
      </c>
      <c r="C25" s="1"/>
      <c r="D25" s="1"/>
      <c r="E25" s="7" t="s">
        <v>16</v>
      </c>
      <c r="F25" s="1" t="s">
        <v>398</v>
      </c>
      <c r="I25" s="1"/>
      <c r="J25" s="1"/>
      <c r="K25" s="1"/>
      <c r="L25" s="326"/>
      <c r="M25" s="1"/>
      <c r="N25" s="1"/>
      <c r="O25" s="1"/>
      <c r="P25" s="1"/>
      <c r="Q25" s="1"/>
    </row>
    <row r="26" spans="1:17" ht="24">
      <c r="A26" s="1"/>
      <c r="B26" s="1"/>
      <c r="E26" s="68" t="str">
        <f>E9</f>
        <v>8 พฤศจิกายน พ.ศ. 2559</v>
      </c>
      <c r="F26" s="4"/>
      <c r="G26" s="1"/>
      <c r="H26" s="4"/>
      <c r="I26" s="3"/>
      <c r="J26" s="1"/>
      <c r="K26" s="1"/>
      <c r="L26" s="326"/>
      <c r="M26" s="1"/>
      <c r="N26" s="1"/>
      <c r="O26" s="1"/>
      <c r="P26" s="1"/>
      <c r="Q26" s="1"/>
    </row>
    <row r="27" spans="1:17" ht="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26"/>
      <c r="M27" s="1"/>
      <c r="N27" s="1"/>
      <c r="O27" s="1"/>
      <c r="P27" s="1"/>
      <c r="Q27" s="1"/>
    </row>
    <row r="28" spans="1:17" ht="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26"/>
      <c r="M28" s="1"/>
      <c r="N28" s="1"/>
      <c r="O28" s="1"/>
      <c r="P28" s="1"/>
      <c r="Q28" s="1"/>
    </row>
    <row r="29" spans="1:17" ht="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26"/>
      <c r="M29" s="1"/>
      <c r="N29" s="1"/>
      <c r="O29" s="1"/>
      <c r="P29" s="1"/>
      <c r="Q29" s="1"/>
    </row>
    <row r="30" spans="1:17" ht="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26"/>
      <c r="M30" s="1"/>
      <c r="N30" s="1"/>
      <c r="O30" s="1"/>
      <c r="P30" s="1"/>
      <c r="Q30" s="1"/>
    </row>
    <row r="31" spans="1:17" ht="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26"/>
      <c r="M31" s="1"/>
      <c r="N31" s="1"/>
      <c r="O31" s="1"/>
      <c r="P31" s="1"/>
      <c r="Q31" s="1"/>
    </row>
    <row r="32" spans="1:17" ht="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26"/>
      <c r="M32" s="1"/>
      <c r="N32" s="1"/>
      <c r="O32" s="1"/>
      <c r="P32" s="1"/>
      <c r="Q32" s="1"/>
    </row>
    <row r="33" spans="1:17" ht="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26"/>
      <c r="M33" s="1"/>
      <c r="N33" s="1"/>
      <c r="O33" s="1"/>
      <c r="P33" s="1"/>
      <c r="Q33" s="1"/>
    </row>
    <row r="34" spans="1:17" ht="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26"/>
      <c r="M34" s="1"/>
      <c r="N34" s="1"/>
      <c r="O34" s="1"/>
      <c r="P34" s="1"/>
      <c r="Q34" s="1"/>
    </row>
    <row r="35" spans="1:17" ht="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26"/>
      <c r="M35" s="1"/>
      <c r="N35" s="1"/>
      <c r="O35" s="1"/>
      <c r="P35" s="1"/>
      <c r="Q35" s="1"/>
    </row>
    <row r="36" spans="1:17" ht="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26"/>
      <c r="M36" s="1"/>
      <c r="N36" s="1"/>
      <c r="O36" s="1"/>
      <c r="P36" s="1"/>
      <c r="Q36" s="1"/>
    </row>
    <row r="37" spans="1:17" ht="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26"/>
      <c r="M37" s="1"/>
      <c r="N37" s="1"/>
      <c r="O37" s="1"/>
      <c r="P37" s="1"/>
      <c r="Q37" s="1"/>
    </row>
    <row r="38" spans="1:17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26"/>
      <c r="M38" s="1"/>
      <c r="N38" s="1"/>
      <c r="O38" s="1"/>
      <c r="P38" s="1"/>
      <c r="Q38" s="1"/>
    </row>
    <row r="39" spans="1:17" ht="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26"/>
      <c r="M39" s="1"/>
      <c r="N39" s="1"/>
      <c r="O39" s="1"/>
      <c r="P39" s="1"/>
      <c r="Q39" s="1"/>
    </row>
    <row r="40" spans="1:17" ht="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26"/>
      <c r="M40" s="1"/>
      <c r="N40" s="1"/>
      <c r="O40" s="1"/>
      <c r="P40" s="1"/>
      <c r="Q40" s="1"/>
    </row>
    <row r="41" spans="1:17" ht="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26"/>
      <c r="M41" s="1"/>
      <c r="N41" s="1"/>
      <c r="O41" s="1"/>
      <c r="P41" s="1"/>
      <c r="Q41" s="1"/>
    </row>
    <row r="42" spans="1:17" ht="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26"/>
      <c r="M42" s="1"/>
      <c r="N42" s="1"/>
      <c r="O42" s="1"/>
      <c r="P42" s="1"/>
      <c r="Q42" s="1"/>
    </row>
    <row r="43" spans="1:17" ht="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26"/>
      <c r="M43" s="1"/>
      <c r="N43" s="1"/>
      <c r="O43" s="1"/>
      <c r="P43" s="1"/>
      <c r="Q43" s="1"/>
    </row>
    <row r="44" spans="1:17" ht="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26"/>
      <c r="M44" s="1"/>
      <c r="N44" s="1"/>
      <c r="O44" s="1"/>
      <c r="P44" s="1"/>
      <c r="Q44" s="1"/>
    </row>
    <row r="45" spans="1:17" ht="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26"/>
      <c r="M45" s="1"/>
      <c r="N45" s="1"/>
      <c r="O45" s="1"/>
      <c r="P45" s="1"/>
      <c r="Q45" s="1"/>
    </row>
    <row r="46" spans="1:17" ht="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26"/>
      <c r="M46" s="1"/>
      <c r="N46" s="1"/>
      <c r="O46" s="1"/>
      <c r="P46" s="1"/>
      <c r="Q46" s="1"/>
    </row>
    <row r="47" spans="1:17" ht="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26"/>
      <c r="M47" s="1"/>
      <c r="N47" s="1"/>
      <c r="O47" s="1"/>
      <c r="P47" s="1"/>
      <c r="Q47" s="1"/>
    </row>
    <row r="48" spans="1:17" ht="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26"/>
      <c r="M48" s="1"/>
      <c r="N48" s="1"/>
      <c r="O48" s="1"/>
      <c r="P48" s="1"/>
      <c r="Q48" s="1"/>
    </row>
    <row r="49" spans="1:17" ht="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26"/>
      <c r="M49" s="1"/>
      <c r="N49" s="1"/>
      <c r="O49" s="1"/>
      <c r="P49" s="1"/>
      <c r="Q49" s="1"/>
    </row>
    <row r="50" spans="1:17" ht="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26"/>
      <c r="M50" s="1"/>
      <c r="N50" s="1"/>
      <c r="O50" s="1"/>
      <c r="P50" s="1"/>
      <c r="Q50" s="1"/>
    </row>
    <row r="51" spans="1:17" ht="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26"/>
      <c r="M51" s="1"/>
      <c r="N51" s="1"/>
      <c r="O51" s="1"/>
      <c r="P51" s="1"/>
      <c r="Q51" s="1"/>
    </row>
    <row r="52" spans="1:17" ht="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26"/>
      <c r="M52" s="1"/>
      <c r="N52" s="1"/>
      <c r="O52" s="1"/>
      <c r="P52" s="1"/>
      <c r="Q52" s="1"/>
    </row>
    <row r="53" spans="1:17" ht="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26"/>
      <c r="M53" s="1"/>
      <c r="N53" s="1"/>
      <c r="O53" s="1"/>
      <c r="P53" s="1"/>
      <c r="Q53" s="1"/>
    </row>
    <row r="54" spans="1:17" ht="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26"/>
      <c r="M54" s="1"/>
      <c r="N54" s="1"/>
      <c r="O54" s="1"/>
      <c r="P54" s="1"/>
      <c r="Q54" s="1"/>
    </row>
    <row r="55" spans="1:17" ht="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26"/>
      <c r="M55" s="1"/>
      <c r="N55" s="1"/>
      <c r="O55" s="1"/>
      <c r="P55" s="1"/>
      <c r="Q55" s="1"/>
    </row>
    <row r="56" spans="1:17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26"/>
      <c r="M56" s="1"/>
      <c r="N56" s="1"/>
      <c r="O56" s="1"/>
      <c r="P56" s="1"/>
      <c r="Q56" s="1"/>
    </row>
    <row r="57" spans="1:17" ht="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26"/>
      <c r="M57" s="1"/>
      <c r="N57" s="1"/>
      <c r="O57" s="1"/>
      <c r="P57" s="1"/>
      <c r="Q57" s="1"/>
    </row>
    <row r="58" spans="1:17" ht="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26"/>
      <c r="M58" s="1"/>
      <c r="N58" s="1"/>
      <c r="O58" s="1"/>
      <c r="P58" s="1"/>
      <c r="Q58" s="1"/>
    </row>
    <row r="59" spans="1:17" ht="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26"/>
      <c r="M59" s="1"/>
      <c r="N59" s="1"/>
      <c r="O59" s="1"/>
      <c r="P59" s="1"/>
      <c r="Q59" s="1"/>
    </row>
    <row r="60" spans="1:17" ht="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26"/>
      <c r="M60" s="1"/>
      <c r="N60" s="1"/>
      <c r="O60" s="1"/>
      <c r="P60" s="1"/>
      <c r="Q60" s="1"/>
    </row>
    <row r="61" spans="1:17" ht="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26"/>
      <c r="M61" s="1"/>
      <c r="N61" s="1"/>
      <c r="O61" s="1"/>
      <c r="P61" s="1"/>
      <c r="Q61" s="1"/>
    </row>
    <row r="62" spans="1:17" ht="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26"/>
      <c r="M62" s="1"/>
      <c r="N62" s="1"/>
      <c r="O62" s="1"/>
      <c r="P62" s="1"/>
      <c r="Q62" s="1"/>
    </row>
    <row r="63" spans="1:17" ht="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26"/>
      <c r="M63" s="1"/>
      <c r="N63" s="1"/>
      <c r="O63" s="1"/>
      <c r="P63" s="1"/>
      <c r="Q63" s="1"/>
    </row>
    <row r="64" spans="1:17" ht="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26"/>
      <c r="M64" s="1"/>
      <c r="N64" s="1"/>
      <c r="O64" s="1"/>
      <c r="P64" s="1"/>
      <c r="Q64" s="1"/>
    </row>
    <row r="65" spans="1:17" ht="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26"/>
      <c r="M65" s="1"/>
      <c r="N65" s="1"/>
      <c r="O65" s="1"/>
      <c r="P65" s="1"/>
      <c r="Q65" s="1"/>
    </row>
    <row r="66" spans="1:17" ht="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26"/>
      <c r="M66" s="1"/>
      <c r="N66" s="1"/>
      <c r="O66" s="1"/>
      <c r="P66" s="1"/>
      <c r="Q66" s="1"/>
    </row>
    <row r="67" spans="1:17" ht="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26"/>
      <c r="M67" s="1"/>
      <c r="N67" s="1"/>
      <c r="O67" s="1"/>
      <c r="P67" s="1"/>
      <c r="Q67" s="1"/>
    </row>
    <row r="68" spans="1:17" ht="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26"/>
      <c r="M68" s="1"/>
      <c r="N68" s="1"/>
      <c r="O68" s="1"/>
      <c r="P68" s="1"/>
      <c r="Q68" s="1"/>
    </row>
    <row r="69" spans="1:17" ht="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26"/>
      <c r="M69" s="1"/>
      <c r="N69" s="1"/>
      <c r="O69" s="1"/>
      <c r="P69" s="1"/>
      <c r="Q69" s="1"/>
    </row>
    <row r="70" spans="1:17" ht="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26"/>
      <c r="M70" s="1"/>
      <c r="N70" s="1"/>
      <c r="O70" s="1"/>
      <c r="P70" s="1"/>
      <c r="Q70" s="1"/>
    </row>
    <row r="71" spans="1:17" ht="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26"/>
      <c r="M71" s="1"/>
      <c r="N71" s="1"/>
      <c r="O71" s="1"/>
      <c r="P71" s="1"/>
      <c r="Q71" s="1"/>
    </row>
    <row r="72" spans="1:17" ht="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26"/>
      <c r="M72" s="1"/>
      <c r="N72" s="1"/>
      <c r="O72" s="1"/>
      <c r="P72" s="1"/>
      <c r="Q72" s="1"/>
    </row>
    <row r="73" spans="1:17" ht="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26"/>
      <c r="M73" s="1"/>
      <c r="N73" s="1"/>
      <c r="O73" s="1"/>
      <c r="P73" s="1"/>
      <c r="Q73" s="1"/>
    </row>
    <row r="74" spans="1:17" ht="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26"/>
      <c r="M74" s="1"/>
      <c r="N74" s="1"/>
      <c r="O74" s="1"/>
      <c r="P74" s="1"/>
      <c r="Q74" s="1"/>
    </row>
    <row r="75" spans="1:17" ht="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26"/>
      <c r="M75" s="1"/>
      <c r="N75" s="1"/>
      <c r="O75" s="1"/>
      <c r="P75" s="1"/>
      <c r="Q75" s="1"/>
    </row>
    <row r="76" spans="1:17" ht="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26"/>
      <c r="M76" s="1"/>
      <c r="N76" s="1"/>
      <c r="O76" s="1"/>
      <c r="P76" s="1"/>
      <c r="Q76" s="1"/>
    </row>
    <row r="77" spans="1:17" ht="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26"/>
      <c r="M77" s="1"/>
      <c r="N77" s="1"/>
      <c r="O77" s="1"/>
      <c r="P77" s="1"/>
      <c r="Q77" s="1"/>
    </row>
    <row r="78" spans="1:17" ht="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26"/>
      <c r="M78" s="1"/>
      <c r="N78" s="1"/>
      <c r="O78" s="1"/>
      <c r="P78" s="1"/>
      <c r="Q78" s="1"/>
    </row>
    <row r="79" spans="1:17" ht="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26"/>
      <c r="M79" s="1"/>
      <c r="N79" s="1"/>
      <c r="O79" s="1"/>
      <c r="P79" s="1"/>
      <c r="Q79" s="1"/>
    </row>
    <row r="80" spans="1:17" ht="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26"/>
      <c r="M80" s="1"/>
      <c r="N80" s="1"/>
      <c r="O80" s="1"/>
      <c r="P80" s="1"/>
      <c r="Q80" s="1"/>
    </row>
    <row r="81" spans="1:17" ht="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26"/>
      <c r="M81" s="1"/>
      <c r="N81" s="1"/>
      <c r="O81" s="1"/>
      <c r="P81" s="1"/>
      <c r="Q81" s="1"/>
    </row>
    <row r="82" spans="1:17" ht="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26"/>
      <c r="M82" s="1"/>
      <c r="N82" s="1"/>
      <c r="O82" s="1"/>
      <c r="P82" s="1"/>
      <c r="Q82" s="1"/>
    </row>
    <row r="83" spans="1:17" ht="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26"/>
      <c r="M83" s="1"/>
      <c r="N83" s="1"/>
      <c r="O83" s="1"/>
      <c r="P83" s="1"/>
      <c r="Q83" s="1"/>
    </row>
    <row r="84" spans="1:17" ht="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26"/>
      <c r="M84" s="1"/>
      <c r="N84" s="1"/>
      <c r="O84" s="1"/>
      <c r="P84" s="1"/>
      <c r="Q84" s="1"/>
    </row>
    <row r="85" spans="1:17" ht="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26"/>
      <c r="M85" s="1"/>
      <c r="N85" s="1"/>
      <c r="O85" s="1"/>
      <c r="P85" s="1"/>
      <c r="Q85" s="1"/>
    </row>
    <row r="86" spans="1:17" ht="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26"/>
      <c r="M86" s="1"/>
      <c r="N86" s="1"/>
      <c r="O86" s="1"/>
      <c r="P86" s="1"/>
      <c r="Q86" s="1"/>
    </row>
    <row r="87" spans="1:17" ht="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26"/>
      <c r="M87" s="1"/>
      <c r="N87" s="1"/>
      <c r="O87" s="1"/>
      <c r="P87" s="1"/>
      <c r="Q87" s="1"/>
    </row>
    <row r="88" spans="1:17" ht="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26"/>
      <c r="M88" s="1"/>
      <c r="N88" s="1"/>
      <c r="O88" s="1"/>
      <c r="P88" s="1"/>
      <c r="Q88" s="1"/>
    </row>
    <row r="89" spans="1:17" ht="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26"/>
      <c r="M89" s="1"/>
      <c r="N89" s="1"/>
      <c r="O89" s="1"/>
      <c r="P89" s="1"/>
      <c r="Q89" s="1"/>
    </row>
    <row r="90" spans="1:17" ht="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26"/>
      <c r="M90" s="1"/>
      <c r="N90" s="1"/>
      <c r="O90" s="1"/>
      <c r="P90" s="1"/>
      <c r="Q90" s="1"/>
    </row>
    <row r="91" spans="1:17" ht="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26"/>
      <c r="M91" s="1"/>
      <c r="N91" s="1"/>
      <c r="O91" s="1"/>
      <c r="P91" s="1"/>
      <c r="Q91" s="1"/>
    </row>
    <row r="92" spans="1:17" ht="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26"/>
      <c r="M92" s="1"/>
      <c r="N92" s="1"/>
      <c r="O92" s="1"/>
      <c r="P92" s="1"/>
      <c r="Q92" s="1"/>
    </row>
    <row r="93" spans="1:17" ht="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26"/>
      <c r="M93" s="1"/>
      <c r="N93" s="1"/>
      <c r="O93" s="1"/>
      <c r="P93" s="1"/>
      <c r="Q93" s="1"/>
    </row>
    <row r="94" spans="1:17" ht="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26"/>
      <c r="M94" s="1"/>
      <c r="N94" s="1"/>
      <c r="O94" s="1"/>
      <c r="P94" s="1"/>
      <c r="Q94" s="1"/>
    </row>
    <row r="95" spans="1:17" ht="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26"/>
      <c r="M95" s="1"/>
      <c r="N95" s="1"/>
      <c r="O95" s="1"/>
      <c r="P95" s="1"/>
      <c r="Q95" s="1"/>
    </row>
    <row r="96" spans="1:17" ht="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26"/>
      <c r="M96" s="1"/>
      <c r="N96" s="1"/>
      <c r="O96" s="1"/>
      <c r="P96" s="1"/>
      <c r="Q96" s="1"/>
    </row>
    <row r="97" spans="1:17" ht="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26"/>
      <c r="M97" s="1"/>
      <c r="N97" s="1"/>
      <c r="O97" s="1"/>
      <c r="P97" s="1"/>
      <c r="Q97" s="1"/>
    </row>
    <row r="98" spans="1:17" ht="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26"/>
      <c r="M98" s="1"/>
      <c r="N98" s="1"/>
      <c r="O98" s="1"/>
      <c r="P98" s="1"/>
      <c r="Q98" s="1"/>
    </row>
    <row r="99" spans="1:17" ht="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26"/>
      <c r="M99" s="1"/>
      <c r="N99" s="1"/>
      <c r="O99" s="1"/>
      <c r="P99" s="1"/>
      <c r="Q99" s="1"/>
    </row>
    <row r="100" spans="1:17" ht="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26"/>
      <c r="M100" s="1"/>
      <c r="N100" s="1"/>
      <c r="O100" s="1"/>
      <c r="P100" s="1"/>
      <c r="Q100" s="1"/>
    </row>
    <row r="101" spans="1:17" ht="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26"/>
      <c r="M101" s="1"/>
      <c r="N101" s="1"/>
      <c r="O101" s="1"/>
      <c r="P101" s="1"/>
      <c r="Q101" s="1"/>
    </row>
    <row r="102" spans="1:17" ht="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26"/>
      <c r="M102" s="1"/>
      <c r="N102" s="1"/>
      <c r="O102" s="1"/>
      <c r="P102" s="1"/>
      <c r="Q102" s="1"/>
    </row>
    <row r="103" spans="1:17" ht="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26"/>
      <c r="M103" s="1"/>
      <c r="N103" s="1"/>
      <c r="O103" s="1"/>
      <c r="P103" s="1"/>
      <c r="Q103" s="1"/>
    </row>
    <row r="104" spans="1:17" ht="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26"/>
      <c r="M104" s="1"/>
      <c r="N104" s="1"/>
      <c r="O104" s="1"/>
      <c r="P104" s="1"/>
      <c r="Q104" s="1"/>
    </row>
    <row r="105" spans="1:17" ht="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26"/>
      <c r="M105" s="1"/>
      <c r="N105" s="1"/>
      <c r="O105" s="1"/>
      <c r="P105" s="1"/>
      <c r="Q105" s="1"/>
    </row>
    <row r="106" spans="1:17" ht="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26"/>
      <c r="M106" s="1"/>
      <c r="N106" s="1"/>
      <c r="O106" s="1"/>
      <c r="P106" s="1"/>
      <c r="Q106" s="1"/>
    </row>
    <row r="107" spans="1:17" ht="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26"/>
      <c r="M107" s="1"/>
      <c r="N107" s="1"/>
      <c r="O107" s="1"/>
      <c r="P107" s="1"/>
      <c r="Q107" s="1"/>
    </row>
    <row r="108" spans="1:17" ht="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26"/>
      <c r="M108" s="1"/>
      <c r="N108" s="1"/>
      <c r="O108" s="1"/>
      <c r="P108" s="1"/>
      <c r="Q108" s="1"/>
    </row>
    <row r="109" spans="1:17" ht="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26"/>
      <c r="M109" s="1"/>
      <c r="N109" s="1"/>
      <c r="O109" s="1"/>
      <c r="P109" s="1"/>
      <c r="Q109" s="1"/>
    </row>
    <row r="110" spans="1:17" ht="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26"/>
      <c r="M110" s="1"/>
      <c r="N110" s="1"/>
      <c r="O110" s="1"/>
      <c r="P110" s="1"/>
      <c r="Q110" s="1"/>
    </row>
    <row r="111" spans="1:17" ht="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26"/>
      <c r="M111" s="1"/>
      <c r="N111" s="1"/>
      <c r="O111" s="1"/>
      <c r="P111" s="1"/>
      <c r="Q111" s="1"/>
    </row>
    <row r="112" spans="1:17" ht="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26"/>
      <c r="M112" s="1"/>
      <c r="N112" s="1"/>
      <c r="O112" s="1"/>
      <c r="P112" s="1"/>
      <c r="Q112" s="1"/>
    </row>
    <row r="113" spans="1:17" ht="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26"/>
      <c r="M113" s="1"/>
      <c r="N113" s="1"/>
      <c r="O113" s="1"/>
      <c r="P113" s="1"/>
      <c r="Q113" s="1"/>
    </row>
    <row r="114" spans="1:17" ht="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26"/>
      <c r="M114" s="1"/>
      <c r="N114" s="1"/>
      <c r="O114" s="1"/>
      <c r="P114" s="1"/>
      <c r="Q114" s="1"/>
    </row>
    <row r="115" spans="1:17" ht="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26"/>
      <c r="M115" s="1"/>
      <c r="N115" s="1"/>
      <c r="O115" s="1"/>
      <c r="P115" s="1"/>
      <c r="Q115" s="1"/>
    </row>
    <row r="116" spans="1:17" ht="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26"/>
      <c r="M116" s="1"/>
      <c r="N116" s="1"/>
      <c r="O116" s="1"/>
      <c r="P116" s="1"/>
      <c r="Q116" s="1"/>
    </row>
    <row r="117" spans="1:17" ht="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26"/>
      <c r="M117" s="1"/>
      <c r="N117" s="1"/>
      <c r="O117" s="1"/>
      <c r="P117" s="1"/>
      <c r="Q117" s="1"/>
    </row>
    <row r="118" spans="1:17" ht="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26"/>
      <c r="M118" s="1"/>
      <c r="N118" s="1"/>
      <c r="O118" s="1"/>
      <c r="P118" s="1"/>
      <c r="Q118" s="1"/>
    </row>
    <row r="119" spans="1:17" ht="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26"/>
      <c r="M119" s="1"/>
      <c r="N119" s="1"/>
      <c r="O119" s="1"/>
      <c r="P119" s="1"/>
      <c r="Q119" s="1"/>
    </row>
    <row r="120" spans="1:17" ht="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26"/>
      <c r="M120" s="1"/>
      <c r="N120" s="1"/>
      <c r="O120" s="1"/>
      <c r="P120" s="1"/>
      <c r="Q120" s="1"/>
    </row>
    <row r="121" spans="1:17" ht="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26"/>
      <c r="M121" s="1"/>
      <c r="N121" s="1"/>
      <c r="O121" s="1"/>
      <c r="P121" s="1"/>
      <c r="Q121" s="1"/>
    </row>
    <row r="122" spans="1:17" ht="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26"/>
      <c r="M122" s="1"/>
      <c r="N122" s="1"/>
      <c r="O122" s="1"/>
      <c r="P122" s="1"/>
      <c r="Q122" s="1"/>
    </row>
    <row r="123" spans="1:17" ht="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26"/>
      <c r="M123" s="1"/>
      <c r="N123" s="1"/>
      <c r="O123" s="1"/>
      <c r="P123" s="1"/>
      <c r="Q123" s="1"/>
    </row>
    <row r="124" spans="1:17" ht="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26"/>
      <c r="M124" s="1"/>
      <c r="N124" s="1"/>
      <c r="O124" s="1"/>
      <c r="P124" s="1"/>
      <c r="Q124" s="1"/>
    </row>
    <row r="125" spans="1:17" ht="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26"/>
      <c r="M125" s="1"/>
      <c r="N125" s="1"/>
      <c r="O125" s="1"/>
      <c r="P125" s="1"/>
      <c r="Q125" s="1"/>
    </row>
    <row r="126" spans="1:17" ht="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26"/>
      <c r="M126" s="1"/>
      <c r="N126" s="1"/>
      <c r="O126" s="1"/>
      <c r="P126" s="1"/>
      <c r="Q126" s="1"/>
    </row>
    <row r="127" spans="1:17" ht="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26"/>
      <c r="M127" s="1"/>
      <c r="N127" s="1"/>
      <c r="O127" s="1"/>
      <c r="P127" s="1"/>
      <c r="Q127" s="1"/>
    </row>
    <row r="128" spans="1:17" ht="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26"/>
      <c r="M128" s="1"/>
      <c r="N128" s="1"/>
      <c r="O128" s="1"/>
      <c r="P128" s="1"/>
      <c r="Q128" s="1"/>
    </row>
    <row r="129" spans="1:17" ht="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26"/>
      <c r="M129" s="1"/>
      <c r="N129" s="1"/>
      <c r="O129" s="1"/>
      <c r="P129" s="1"/>
      <c r="Q129" s="1"/>
    </row>
    <row r="130" spans="1:17" ht="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26"/>
      <c r="M130" s="1"/>
      <c r="N130" s="1"/>
      <c r="O130" s="1"/>
      <c r="P130" s="1"/>
      <c r="Q130" s="1"/>
    </row>
    <row r="131" spans="1:17" ht="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26"/>
      <c r="M131" s="1"/>
      <c r="N131" s="1"/>
      <c r="O131" s="1"/>
      <c r="P131" s="1"/>
      <c r="Q131" s="1"/>
    </row>
    <row r="132" spans="1:17" ht="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26"/>
      <c r="M132" s="1"/>
      <c r="N132" s="1"/>
      <c r="O132" s="1"/>
      <c r="P132" s="1"/>
      <c r="Q132" s="1"/>
    </row>
    <row r="133" spans="1:17" ht="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26"/>
      <c r="M133" s="1"/>
      <c r="N133" s="1"/>
      <c r="O133" s="1"/>
      <c r="P133" s="1"/>
      <c r="Q133" s="1"/>
    </row>
    <row r="134" spans="1:17" ht="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26"/>
      <c r="M134" s="1"/>
      <c r="N134" s="1"/>
      <c r="O134" s="1"/>
      <c r="P134" s="1"/>
      <c r="Q134" s="1"/>
    </row>
    <row r="135" spans="1:17" ht="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26"/>
      <c r="M135" s="1"/>
      <c r="N135" s="1"/>
      <c r="O135" s="1"/>
      <c r="P135" s="1"/>
      <c r="Q135" s="1"/>
    </row>
    <row r="136" spans="1:17" ht="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26"/>
      <c r="M136" s="1"/>
      <c r="N136" s="1"/>
      <c r="O136" s="1"/>
      <c r="P136" s="1"/>
      <c r="Q136" s="1"/>
    </row>
    <row r="137" spans="1:17" ht="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26"/>
      <c r="M137" s="1"/>
      <c r="N137" s="1"/>
      <c r="O137" s="1"/>
      <c r="P137" s="1"/>
      <c r="Q137" s="1"/>
    </row>
    <row r="138" spans="1:17" ht="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26"/>
      <c r="M138" s="1"/>
      <c r="N138" s="1"/>
      <c r="O138" s="1"/>
      <c r="P138" s="1"/>
      <c r="Q138" s="1"/>
    </row>
    <row r="139" spans="1:17" ht="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26"/>
      <c r="M139" s="1"/>
      <c r="N139" s="1"/>
      <c r="O139" s="1"/>
      <c r="P139" s="1"/>
      <c r="Q139" s="1"/>
    </row>
    <row r="140" spans="1:17" ht="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26"/>
      <c r="M140" s="1"/>
      <c r="N140" s="1"/>
      <c r="O140" s="1"/>
      <c r="P140" s="1"/>
      <c r="Q140" s="1"/>
    </row>
  </sheetData>
  <sheetProtection/>
  <mergeCells count="29">
    <mergeCell ref="B13:F13"/>
    <mergeCell ref="B12:F12"/>
    <mergeCell ref="G12:H12"/>
    <mergeCell ref="I12:J12"/>
    <mergeCell ref="B17:F17"/>
    <mergeCell ref="G13:H13"/>
    <mergeCell ref="G14:H14"/>
    <mergeCell ref="G15:H15"/>
    <mergeCell ref="G16:H16"/>
    <mergeCell ref="I13:J13"/>
    <mergeCell ref="I14:J14"/>
    <mergeCell ref="I15:J15"/>
    <mergeCell ref="I16:J16"/>
    <mergeCell ref="C18:E18"/>
    <mergeCell ref="I17:J17"/>
    <mergeCell ref="I18:J18"/>
    <mergeCell ref="I19:J19"/>
    <mergeCell ref="I20:J20"/>
    <mergeCell ref="I21:J21"/>
    <mergeCell ref="G17:H17"/>
    <mergeCell ref="G18:H18"/>
    <mergeCell ref="G19:H19"/>
    <mergeCell ref="G20:H20"/>
    <mergeCell ref="G21:H21"/>
    <mergeCell ref="F9:G9"/>
    <mergeCell ref="A2:J2"/>
    <mergeCell ref="I11:J11"/>
    <mergeCell ref="G11:H11"/>
    <mergeCell ref="B11:F11"/>
  </mergeCells>
  <printOptions horizontalCentered="1"/>
  <pageMargins left="0.1968503937007874" right="0" top="0.3937007874015748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kik</cp:lastModifiedBy>
  <cp:lastPrinted>2016-11-08T21:28:01Z</cp:lastPrinted>
  <dcterms:created xsi:type="dcterms:W3CDTF">2014-07-01T15:58:15Z</dcterms:created>
  <dcterms:modified xsi:type="dcterms:W3CDTF">2016-11-18T08:33:33Z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